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додаток 5" sheetId="1" r:id="rId1"/>
    <sheet name="джерела" sheetId="2" r:id="rId2"/>
    <sheet name="Бюдж розв" sheetId="3" r:id="rId3"/>
    <sheet name="додаток 2" sheetId="4" r:id="rId4"/>
    <sheet name="додаток 1" sheetId="5" r:id="rId5"/>
    <sheet name="додаток 3" sheetId="6" r:id="rId6"/>
  </sheets>
  <definedNames>
    <definedName name="_xlnm.Print_Area" localSheetId="0">'додаток 5'!$A$1:$P$18</definedName>
  </definedNames>
  <calcPr fullCalcOnLoad="1"/>
</workbook>
</file>

<file path=xl/sharedStrings.xml><?xml version="1.0" encoding="utf-8"?>
<sst xmlns="http://schemas.openxmlformats.org/spreadsheetml/2006/main" count="214" uniqueCount="123">
  <si>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</si>
  <si>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</si>
  <si>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</si>
  <si>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</si>
  <si>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</si>
  <si>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</si>
  <si>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</si>
  <si>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</si>
  <si>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</si>
  <si>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</si>
  <si>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</si>
  <si>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</si>
  <si>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</si>
  <si>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</si>
  <si>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</si>
  <si>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</si>
  <si>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</si>
  <si>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</si>
  <si>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</si>
  <si>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</si>
  <si>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</si>
  <si>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Всього загальний фонд</t>
  </si>
  <si>
    <t>Предмети, матеріали, обладнання та інвентар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</si>
  <si>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</si>
  <si>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                                                                                                     Онищенко Ю.І.</t>
  </si>
  <si>
    <t>до рішення сесії міської ради</t>
  </si>
  <si>
    <t>від 09 лютого 2018 р. № 92/</t>
  </si>
  <si>
    <t>Додаток 2</t>
  </si>
  <si>
    <t>до рішення міської ради</t>
  </si>
  <si>
    <t>Видатки - спеціальний фонд</t>
  </si>
  <si>
    <t>Придбання обладнання і предметів довгострокового користування</t>
  </si>
  <si>
    <t>Капітальний ремонт інших об`єктів</t>
  </si>
  <si>
    <t>Всього спеціальний фонд</t>
  </si>
  <si>
    <t>Інші заходи в галузі культури і мистецтва</t>
  </si>
  <si>
    <t>Інші поточні видатки</t>
  </si>
  <si>
    <t>Оплата (послуг крім комунальних)</t>
  </si>
  <si>
    <t>Підтримка спорту вищих досягнень та організацій, які здійснюють фізкультурно-спортивну діяльність в регіоні(П МСЗ "Відродження")</t>
  </si>
  <si>
    <t>Підтримка спорту вищих досягнень та організацій, які здійснюють фізкультурно-спортивну діяльність в регіоні (ПМСЗ "Відродження")</t>
  </si>
  <si>
    <t>Підтримка спорту вищих досягнень та організацій, які здійснюють фізкультурно-спортивну діяльність в регіоні (ПМПЗОВ "Салют")</t>
  </si>
  <si>
    <t>Організація благоустрою населених пунктів</t>
  </si>
  <si>
    <t>Утримання та ефективна експлуатація об’єктів житлово-комунального господарства</t>
  </si>
  <si>
    <t>Забезпечення збору та вивезення сміття і відходів</t>
  </si>
  <si>
    <t>Експлуатація та технічне обслуговування житлового фонду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</si>
  <si>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</si>
  <si>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</si>
  <si>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Внесення змін до  міського бюджету на 2018 рік за рахунок вільного залишку коштів по загальному фонду</t>
  </si>
  <si>
    <t>Внесення змін до  міського бюджету на 2018 рік за рахунок передачі вільного залишку із загального фонду бюджету до спеціального фонду</t>
  </si>
  <si>
    <t>09 лютого 2018 р. № 92/</t>
  </si>
  <si>
    <t>Внесення змін до  міського бюджету на 2018 рік за рахунок  вільного залишку спеціального фонду</t>
  </si>
  <si>
    <t>Будівництво об'єктів житлово-комунального господарства</t>
  </si>
  <si>
    <t>Реконструкція та реставрація інших об`єктів</t>
  </si>
  <si>
    <t>Будівництво інших об'єктів соціальної та виробничої інфраструктури комунальної власності</t>
  </si>
  <si>
    <t>Додаток 3</t>
  </si>
  <si>
    <t>Утримання та розвиток автомобільних доріг та дорожньої інфраструктури за рахунок коштів місцевого бюджету</t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</si>
  <si>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</si>
  <si>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</si>
  <si>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</si>
  <si>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</si>
  <si>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</si>
  <si>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</si>
  <si>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</si>
  <si>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</si>
  <si>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</si>
  <si>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</si>
  <si>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</si>
  <si>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</si>
  <si>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</si>
  <si>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Міський голова</t>
  </si>
  <si>
    <t>Онищенко Ю.І.</t>
  </si>
  <si>
    <t>до рішення сесії</t>
  </si>
  <si>
    <t>міської ради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</si>
  <si>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</si>
  <si>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</si>
  <si>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</si>
  <si>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</si>
  <si>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</si>
  <si>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</si>
  <si>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</si>
  <si>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</si>
  <si>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</si>
  <si>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</si>
  <si>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</si>
  <si>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</si>
  <si>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</si>
  <si>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</si>
  <si>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</si>
  <si>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</si>
  <si>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</si>
  <si>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208330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</si>
  <si>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</si>
  <si>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</si>
  <si>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</si>
  <si>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</si>
  <si>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</si>
  <si>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</si>
  <si>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</si>
  <si>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</si>
  <si>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</si>
  <si>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</si>
  <si>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602303</t>
  </si>
  <si>
    <t>602400</t>
  </si>
  <si>
    <t>Всього за типом боргового зобов’язання</t>
  </si>
  <si>
    <t>Ю.І.Онищенко</t>
  </si>
  <si>
    <t xml:space="preserve">Джерела фінансування міського бюджету на 2018 рік </t>
  </si>
  <si>
    <t>Додаток 4</t>
  </si>
  <si>
    <t>Доходи - загальний фонд</t>
  </si>
  <si>
    <t>Разом інші субвенції загальний фонд 41035000</t>
  </si>
  <si>
    <t>Оплата послуг (крім комунальних)</t>
  </si>
  <si>
    <t>Разом видатки загальний фонд</t>
  </si>
  <si>
    <t xml:space="preserve">                                  Зміни  до  міського бюджету на 2018 рік</t>
  </si>
  <si>
    <t>Додаток 5</t>
  </si>
  <si>
    <t>Інша діяльність у сфері державного управління</t>
  </si>
  <si>
    <t>Інші субвенції з місцевого бюджету</t>
  </si>
  <si>
    <t>09 лютого 2018 р.  №92/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</si>
  <si>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</si>
  <si>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Додаток 6</t>
  </si>
  <si>
    <t>Придбання службового автомобіля</t>
  </si>
  <si>
    <t xml:space="preserve">Придбання баннера та вивіски </t>
  </si>
  <si>
    <t>Капітальний ремонт ДРАЦС (завершення)</t>
  </si>
  <si>
    <t>Придбання обладнання і предметів довгострокового користування (трактор з обладнанням)</t>
  </si>
  <si>
    <t>Реконструкція зовнішнього освітлення вул.Первомайська (завершення)</t>
  </si>
  <si>
    <t>Реконструкція Первомайська 60 "Відродження" (завершення)</t>
  </si>
  <si>
    <t>Капітальний ремонт асфальто-бетонного покриття вул.Циолковського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</si>
</sst>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_ ;[Red]\-#,##0.000\ "/>
  </numFmts>
  <fonts count="7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9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2"/>
      <name val="Arial CE"/>
      <family val="0"/>
    </font>
    <font>
      <sz val="14"/>
      <name val="Arial CE"/>
      <family val="2"/>
    </font>
    <font>
      <b/>
      <i/>
      <sz val="14"/>
      <name val="Cambria"/>
      <family val="1"/>
    </font>
    <font>
      <b/>
      <sz val="11"/>
      <name val="Times New Roman"/>
      <family val="1"/>
    </font>
    <font>
      <sz val="12"/>
      <color indexed="63"/>
      <name val="Cambria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8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1" fontId="13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9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/>
    </xf>
    <xf numFmtId="2" fontId="1" fillId="0" borderId="15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0" xfId="55">
      <alignment/>
      <protection/>
    </xf>
    <xf numFmtId="0" fontId="32" fillId="0" borderId="0" xfId="55" applyFont="1" applyAlignment="1">
      <alignment horizontal="center"/>
      <protection/>
    </xf>
    <xf numFmtId="0" fontId="31" fillId="0" borderId="0" xfId="55" applyAlignment="1">
      <alignment horizontal="center"/>
      <protection/>
    </xf>
    <xf numFmtId="0" fontId="31" fillId="0" borderId="0" xfId="55" applyAlignment="1">
      <alignment/>
      <protection/>
    </xf>
    <xf numFmtId="0" fontId="34" fillId="0" borderId="10" xfId="55" applyFont="1" applyBorder="1" applyAlignment="1">
      <alignment horizontal="center" vertical="distributed"/>
      <protection/>
    </xf>
    <xf numFmtId="0" fontId="31" fillId="0" borderId="10" xfId="55" applyBorder="1" applyAlignment="1">
      <alignment horizontal="center" vertical="distributed"/>
      <protection/>
    </xf>
    <xf numFmtId="0" fontId="31" fillId="0" borderId="13" xfId="55" applyBorder="1" applyAlignment="1">
      <alignment horizontal="center" vertical="top" wrapText="1"/>
      <protection/>
    </xf>
    <xf numFmtId="0" fontId="31" fillId="0" borderId="10" xfId="55" applyBorder="1" applyAlignment="1">
      <alignment horizontal="center" vertical="justify"/>
      <protection/>
    </xf>
    <xf numFmtId="0" fontId="36" fillId="0" borderId="10" xfId="55" applyFont="1" applyBorder="1" applyAlignment="1">
      <alignment horizontal="center" vertical="justify"/>
      <protection/>
    </xf>
    <xf numFmtId="0" fontId="34" fillId="0" borderId="13" xfId="55" applyFont="1" applyBorder="1" applyAlignment="1">
      <alignment horizontal="center" vertical="distributed"/>
      <protection/>
    </xf>
    <xf numFmtId="0" fontId="36" fillId="0" borderId="13" xfId="55" applyFont="1" applyBorder="1" applyAlignment="1">
      <alignment horizontal="center" vertical="distributed"/>
      <protection/>
    </xf>
    <xf numFmtId="0" fontId="31" fillId="0" borderId="19" xfId="55" applyBorder="1" applyAlignment="1">
      <alignment horizontal="center" vertical="top" wrapText="1"/>
      <protection/>
    </xf>
    <xf numFmtId="0" fontId="34" fillId="0" borderId="12" xfId="55" applyFont="1" applyBorder="1" applyAlignment="1">
      <alignment horizontal="center" vertical="distributed"/>
      <protection/>
    </xf>
    <xf numFmtId="0" fontId="36" fillId="0" borderId="12" xfId="55" applyFont="1" applyBorder="1" applyAlignment="1">
      <alignment horizontal="center" vertical="distributed"/>
      <protection/>
    </xf>
    <xf numFmtId="0" fontId="31" fillId="0" borderId="12" xfId="55" applyBorder="1" applyAlignment="1">
      <alignment horizontal="center" vertical="top" wrapText="1"/>
      <protection/>
    </xf>
    <xf numFmtId="0" fontId="31" fillId="0" borderId="10" xfId="55" applyBorder="1" applyAlignment="1">
      <alignment horizontal="center"/>
      <protection/>
    </xf>
    <xf numFmtId="0" fontId="31" fillId="0" borderId="10" xfId="55" applyBorder="1">
      <alignment/>
      <protection/>
    </xf>
    <xf numFmtId="181" fontId="31" fillId="0" borderId="10" xfId="55" applyNumberFormat="1" applyBorder="1">
      <alignment/>
      <protection/>
    </xf>
    <xf numFmtId="0" fontId="31" fillId="0" borderId="10" xfId="55" applyBorder="1" applyAlignment="1">
      <alignment wrapText="1"/>
      <protection/>
    </xf>
    <xf numFmtId="2" fontId="31" fillId="0" borderId="10" xfId="55" applyNumberFormat="1" applyBorder="1" applyAlignment="1">
      <alignment horizontal="left" vertical="top" wrapText="1"/>
      <protection/>
    </xf>
    <xf numFmtId="0" fontId="31" fillId="0" borderId="10" xfId="55" applyBorder="1" applyAlignment="1">
      <alignment horizontal="left" vertical="top" wrapText="1"/>
      <protection/>
    </xf>
    <xf numFmtId="0" fontId="32" fillId="0" borderId="10" xfId="55" applyFont="1" applyBorder="1">
      <alignment/>
      <protection/>
    </xf>
    <xf numFmtId="181" fontId="31" fillId="0" borderId="10" xfId="55" applyNumberFormat="1" applyFont="1" applyBorder="1">
      <alignment/>
      <protection/>
    </xf>
    <xf numFmtId="0" fontId="31" fillId="0" borderId="10" xfId="55" applyFont="1" applyBorder="1">
      <alignment/>
      <protection/>
    </xf>
    <xf numFmtId="0" fontId="31" fillId="0" borderId="10" xfId="55" applyBorder="1" applyAlignment="1">
      <alignment vertical="justify"/>
      <protection/>
    </xf>
    <xf numFmtId="49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left" vertical="top" wrapText="1"/>
      <protection/>
    </xf>
    <xf numFmtId="0" fontId="38" fillId="0" borderId="0" xfId="56" applyFont="1" applyAlignment="1">
      <alignment/>
      <protection/>
    </xf>
    <xf numFmtId="0" fontId="39" fillId="0" borderId="0" xfId="56" applyFont="1" applyAlignment="1">
      <alignment horizontal="left"/>
      <protection/>
    </xf>
    <xf numFmtId="0" fontId="40" fillId="0" borderId="0" xfId="56" applyFont="1">
      <alignment/>
      <protection/>
    </xf>
    <xf numFmtId="0" fontId="39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0" fontId="41" fillId="0" borderId="0" xfId="56" applyFont="1">
      <alignment/>
      <protection/>
    </xf>
    <xf numFmtId="0" fontId="38" fillId="0" borderId="0" xfId="56" applyFont="1" applyAlignment="1">
      <alignment horizontal="justify"/>
      <protection/>
    </xf>
    <xf numFmtId="0" fontId="41" fillId="0" borderId="0" xfId="56" applyFont="1" applyAlignment="1">
      <alignment horizontal="justify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 vertical="top" wrapText="1"/>
      <protection/>
    </xf>
    <xf numFmtId="0" fontId="5" fillId="0" borderId="0" xfId="56" applyFont="1" applyAlignment="1">
      <alignment horizontal="center" vertical="top" wrapText="1"/>
      <protection/>
    </xf>
    <xf numFmtId="0" fontId="0" fillId="0" borderId="0" xfId="56" applyFont="1" applyAlignment="1">
      <alignment horizontal="right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42" fillId="0" borderId="14" xfId="56" applyFont="1" applyBorder="1" applyAlignment="1">
      <alignment horizontal="center" vertical="center" wrapText="1"/>
      <protection/>
    </xf>
    <xf numFmtId="0" fontId="42" fillId="0" borderId="10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40" fillId="0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10" xfId="56" applyFont="1" applyBorder="1" applyAlignment="1">
      <alignment horizontal="center" vertical="center" wrapText="1"/>
      <protection/>
    </xf>
    <xf numFmtId="0" fontId="42" fillId="0" borderId="21" xfId="56" applyFont="1" applyBorder="1" applyAlignment="1">
      <alignment horizontal="center" vertical="center" wrapText="1"/>
      <protection/>
    </xf>
    <xf numFmtId="0" fontId="40" fillId="0" borderId="10" xfId="56" applyFont="1" applyBorder="1" applyAlignment="1">
      <alignment horizontal="center" vertical="center"/>
      <protection/>
    </xf>
    <xf numFmtId="0" fontId="40" fillId="0" borderId="10" xfId="56" applyFont="1" applyBorder="1" applyAlignment="1">
      <alignment horizontal="center"/>
      <protection/>
    </xf>
    <xf numFmtId="49" fontId="5" fillId="0" borderId="22" xfId="56" applyNumberFormat="1" applyFont="1" applyFill="1" applyBorder="1" applyAlignment="1">
      <alignment horizontal="center" vertical="center"/>
      <protection/>
    </xf>
    <xf numFmtId="0" fontId="10" fillId="0" borderId="23" xfId="56" applyFont="1" applyBorder="1" applyAlignment="1">
      <alignment vertical="center" wrapText="1"/>
      <protection/>
    </xf>
    <xf numFmtId="187" fontId="10" fillId="0" borderId="24" xfId="56" applyNumberFormat="1" applyFont="1" applyBorder="1">
      <alignment/>
      <protection/>
    </xf>
    <xf numFmtId="187" fontId="10" fillId="0" borderId="25" xfId="56" applyNumberFormat="1" applyFont="1" applyBorder="1">
      <alignment/>
      <protection/>
    </xf>
    <xf numFmtId="187" fontId="10" fillId="0" borderId="23" xfId="56" applyNumberFormat="1" applyFont="1" applyBorder="1">
      <alignment/>
      <protection/>
    </xf>
    <xf numFmtId="0" fontId="5" fillId="0" borderId="0" xfId="56" applyFont="1">
      <alignment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22" xfId="56" applyFont="1" applyBorder="1" applyAlignment="1">
      <alignment vertical="center" wrapText="1"/>
      <protection/>
    </xf>
    <xf numFmtId="187" fontId="43" fillId="0" borderId="27" xfId="56" applyNumberFormat="1" applyFont="1" applyBorder="1">
      <alignment/>
      <protection/>
    </xf>
    <xf numFmtId="187" fontId="43" fillId="0" borderId="28" xfId="56" applyNumberFormat="1" applyFont="1" applyBorder="1">
      <alignment/>
      <protection/>
    </xf>
    <xf numFmtId="187" fontId="43" fillId="0" borderId="22" xfId="56" applyNumberFormat="1" applyFont="1" applyBorder="1">
      <alignment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22" xfId="56" applyFont="1" applyBorder="1" applyAlignment="1">
      <alignment vertical="center" wrapText="1"/>
      <protection/>
    </xf>
    <xf numFmtId="187" fontId="0" fillId="0" borderId="27" xfId="56" applyNumberFormat="1" applyFont="1" applyBorder="1">
      <alignment/>
      <protection/>
    </xf>
    <xf numFmtId="187" fontId="12" fillId="0" borderId="27" xfId="56" applyNumberFormat="1" applyFont="1" applyBorder="1" applyAlignment="1">
      <alignment horizontal="center" wrapText="1"/>
      <protection/>
    </xf>
    <xf numFmtId="187" fontId="12" fillId="0" borderId="28" xfId="56" applyNumberFormat="1" applyFont="1" applyBorder="1" applyAlignment="1">
      <alignment horizontal="center" wrapText="1"/>
      <protection/>
    </xf>
    <xf numFmtId="187" fontId="0" fillId="0" borderId="22" xfId="56" applyNumberFormat="1" applyFont="1" applyBorder="1">
      <alignment/>
      <protection/>
    </xf>
    <xf numFmtId="187" fontId="0" fillId="0" borderId="0" xfId="56" applyNumberFormat="1" applyFont="1">
      <alignment/>
      <protection/>
    </xf>
    <xf numFmtId="187" fontId="0" fillId="0" borderId="28" xfId="56" applyNumberFormat="1" applyFont="1" applyBorder="1">
      <alignment/>
      <protection/>
    </xf>
    <xf numFmtId="49" fontId="0" fillId="0" borderId="22" xfId="56" applyNumberFormat="1" applyFont="1" applyFill="1" applyBorder="1" applyAlignment="1">
      <alignment horizontal="center" vertical="center"/>
      <protection/>
    </xf>
    <xf numFmtId="187" fontId="10" fillId="0" borderId="27" xfId="56" applyNumberFormat="1" applyFont="1" applyBorder="1">
      <alignment/>
      <protection/>
    </xf>
    <xf numFmtId="187" fontId="10" fillId="0" borderId="28" xfId="56" applyNumberFormat="1" applyFont="1" applyBorder="1">
      <alignment/>
      <protection/>
    </xf>
    <xf numFmtId="187" fontId="10" fillId="0" borderId="22" xfId="56" applyNumberFormat="1" applyFont="1" applyBorder="1">
      <alignment/>
      <protection/>
    </xf>
    <xf numFmtId="49" fontId="0" fillId="33" borderId="22" xfId="56" applyNumberFormat="1" applyFont="1" applyFill="1" applyBorder="1" applyAlignment="1">
      <alignment horizontal="center" vertical="center"/>
      <protection/>
    </xf>
    <xf numFmtId="0" fontId="0" fillId="33" borderId="22" xfId="56" applyFont="1" applyFill="1" applyBorder="1" applyAlignment="1">
      <alignment vertical="center" wrapText="1"/>
      <protection/>
    </xf>
    <xf numFmtId="187" fontId="0" fillId="33" borderId="27" xfId="56" applyNumberFormat="1" applyFont="1" applyFill="1" applyBorder="1">
      <alignment/>
      <protection/>
    </xf>
    <xf numFmtId="187" fontId="0" fillId="33" borderId="28" xfId="56" applyNumberFormat="1" applyFont="1" applyFill="1" applyBorder="1">
      <alignment/>
      <protection/>
    </xf>
    <xf numFmtId="187" fontId="0" fillId="33" borderId="22" xfId="56" applyNumberFormat="1" applyFont="1" applyFill="1" applyBorder="1">
      <alignment/>
      <protection/>
    </xf>
    <xf numFmtId="0" fontId="0" fillId="33" borderId="0" xfId="56" applyFont="1" applyFill="1">
      <alignment/>
      <protection/>
    </xf>
    <xf numFmtId="49" fontId="0" fillId="0" borderId="26" xfId="56" applyNumberFormat="1" applyFont="1" applyFill="1" applyBorder="1" applyAlignment="1">
      <alignment horizontal="center" vertical="center"/>
      <protection/>
    </xf>
    <xf numFmtId="187" fontId="0" fillId="0" borderId="27" xfId="56" applyNumberFormat="1" applyFont="1" applyBorder="1">
      <alignment/>
      <protection/>
    </xf>
    <xf numFmtId="187" fontId="0" fillId="0" borderId="28" xfId="56" applyNumberFormat="1" applyFont="1" applyBorder="1">
      <alignment/>
      <protection/>
    </xf>
    <xf numFmtId="0" fontId="44" fillId="0" borderId="26" xfId="56" applyFont="1" applyBorder="1" applyAlignment="1">
      <alignment horizontal="center" vertical="center" wrapText="1"/>
      <protection/>
    </xf>
    <xf numFmtId="0" fontId="10" fillId="0" borderId="22" xfId="56" applyFont="1" applyBorder="1" applyAlignment="1">
      <alignment vertical="center" wrapText="1"/>
      <protection/>
    </xf>
    <xf numFmtId="0" fontId="44" fillId="0" borderId="29" xfId="56" applyFont="1" applyBorder="1" applyAlignment="1">
      <alignment horizontal="center" vertical="center" wrapText="1"/>
      <protection/>
    </xf>
    <xf numFmtId="0" fontId="10" fillId="0" borderId="30" xfId="56" applyFont="1" applyBorder="1" applyAlignment="1">
      <alignment vertical="center" wrapText="1"/>
      <protection/>
    </xf>
    <xf numFmtId="187" fontId="10" fillId="0" borderId="31" xfId="56" applyNumberFormat="1" applyFont="1" applyBorder="1">
      <alignment/>
      <protection/>
    </xf>
    <xf numFmtId="187" fontId="10" fillId="0" borderId="32" xfId="56" applyNumberFormat="1" applyFont="1" applyBorder="1">
      <alignment/>
      <protection/>
    </xf>
    <xf numFmtId="187" fontId="10" fillId="0" borderId="30" xfId="56" applyNumberFormat="1" applyFont="1" applyBorder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>
      <alignment horizontal="center"/>
      <protection/>
    </xf>
    <xf numFmtId="187" fontId="0" fillId="0" borderId="0" xfId="56" applyNumberFormat="1" applyFont="1" applyBorder="1">
      <alignment/>
      <protection/>
    </xf>
    <xf numFmtId="0" fontId="45" fillId="0" borderId="0" xfId="56" applyFont="1">
      <alignment/>
      <protection/>
    </xf>
    <xf numFmtId="0" fontId="8" fillId="0" borderId="0" xfId="56" applyFont="1">
      <alignment/>
      <protection/>
    </xf>
    <xf numFmtId="0" fontId="12" fillId="0" borderId="0" xfId="56" applyFont="1">
      <alignment/>
      <protection/>
    </xf>
    <xf numFmtId="0" fontId="46" fillId="0" borderId="0" xfId="56" applyFont="1">
      <alignment/>
      <protection/>
    </xf>
    <xf numFmtId="0" fontId="12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1" fillId="0" borderId="0" xfId="56" applyFont="1">
      <alignment/>
      <protection/>
    </xf>
    <xf numFmtId="0" fontId="5" fillId="0" borderId="13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5" fillId="0" borderId="18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9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5" fillId="0" borderId="20" xfId="56" applyFont="1" applyBorder="1">
      <alignment/>
      <protection/>
    </xf>
    <xf numFmtId="0" fontId="5" fillId="0" borderId="13" xfId="56" applyFont="1" applyBorder="1">
      <alignment/>
      <protection/>
    </xf>
    <xf numFmtId="0" fontId="47" fillId="0" borderId="15" xfId="56" applyFont="1" applyBorder="1" applyAlignment="1">
      <alignment horizontal="center" vertical="justify" wrapText="1"/>
      <protection/>
    </xf>
    <xf numFmtId="0" fontId="47" fillId="0" borderId="16" xfId="56" applyFont="1" applyBorder="1" applyAlignment="1">
      <alignment horizontal="center" vertical="justify" wrapText="1"/>
      <protection/>
    </xf>
    <xf numFmtId="0" fontId="47" fillId="0" borderId="21" xfId="56" applyFont="1" applyBorder="1" applyAlignment="1">
      <alignment horizontal="center" vertical="justify" wrapText="1"/>
      <protection/>
    </xf>
    <xf numFmtId="1" fontId="48" fillId="0" borderId="17" xfId="56" applyNumberFormat="1" applyFont="1" applyBorder="1" applyAlignment="1">
      <alignment horizontal="center"/>
      <protection/>
    </xf>
    <xf numFmtId="1" fontId="48" fillId="0" borderId="18" xfId="56" applyNumberFormat="1" applyFont="1" applyBorder="1" applyAlignment="1">
      <alignment horizontal="center"/>
      <protection/>
    </xf>
    <xf numFmtId="1" fontId="48" fillId="0" borderId="11" xfId="56" applyNumberFormat="1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72" fillId="0" borderId="10" xfId="55" applyFont="1" applyBorder="1" applyAlignment="1">
      <alignment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47" fillId="0" borderId="17" xfId="56" applyFont="1" applyBorder="1" applyAlignment="1">
      <alignment horizontal="center" vertical="justify" wrapText="1"/>
      <protection/>
    </xf>
    <xf numFmtId="0" fontId="47" fillId="0" borderId="18" xfId="56" applyFont="1" applyBorder="1" applyAlignment="1">
      <alignment horizontal="center" vertical="justify" wrapText="1"/>
      <protection/>
    </xf>
    <xf numFmtId="0" fontId="47" fillId="0" borderId="11" xfId="56" applyFont="1" applyBorder="1" applyAlignment="1">
      <alignment horizontal="center" vertical="justify" wrapText="1"/>
      <protection/>
    </xf>
    <xf numFmtId="0" fontId="9" fillId="0" borderId="12" xfId="56" applyFont="1" applyBorder="1">
      <alignment/>
      <protection/>
    </xf>
    <xf numFmtId="0" fontId="53" fillId="0" borderId="15" xfId="56" applyFont="1" applyBorder="1" applyAlignment="1">
      <alignment vertical="justify" wrapText="1"/>
      <protection/>
    </xf>
    <xf numFmtId="0" fontId="52" fillId="0" borderId="10" xfId="56" applyFont="1" applyBorder="1" applyAlignment="1">
      <alignment horizontal="center" vertical="justify" wrapText="1"/>
      <protection/>
    </xf>
    <xf numFmtId="1" fontId="48" fillId="0" borderId="10" xfId="56" applyNumberFormat="1" applyFont="1" applyBorder="1" applyAlignment="1">
      <alignment horizontal="center"/>
      <protection/>
    </xf>
    <xf numFmtId="1" fontId="50" fillId="0" borderId="10" xfId="56" applyNumberFormat="1" applyFont="1" applyBorder="1" applyAlignment="1">
      <alignment horizontal="center"/>
      <protection/>
    </xf>
    <xf numFmtId="0" fontId="54" fillId="0" borderId="12" xfId="56" applyFont="1" applyBorder="1">
      <alignment/>
      <protection/>
    </xf>
    <xf numFmtId="0" fontId="52" fillId="0" borderId="17" xfId="56" applyFont="1" applyBorder="1" applyAlignment="1">
      <alignment horizontal="center" vertical="justify" wrapText="1"/>
      <protection/>
    </xf>
    <xf numFmtId="0" fontId="52" fillId="0" borderId="18" xfId="56" applyFont="1" applyBorder="1" applyAlignment="1">
      <alignment horizontal="center" vertical="justify" wrapText="1"/>
      <protection/>
    </xf>
    <xf numFmtId="0" fontId="52" fillId="0" borderId="11" xfId="56" applyFont="1" applyBorder="1" applyAlignment="1">
      <alignment horizontal="center" vertical="justify" wrapText="1"/>
      <protection/>
    </xf>
    <xf numFmtId="0" fontId="0" fillId="0" borderId="0" xfId="56" applyBorder="1">
      <alignment/>
      <protection/>
    </xf>
    <xf numFmtId="0" fontId="7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1" fontId="8" fillId="0" borderId="0" xfId="56" applyNumberFormat="1" applyFont="1" applyBorder="1">
      <alignment/>
      <protection/>
    </xf>
    <xf numFmtId="1" fontId="0" fillId="0" borderId="0" xfId="56" applyNumberFormat="1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1" fontId="1" fillId="0" borderId="0" xfId="56" applyNumberFormat="1" applyFont="1" applyBorder="1">
      <alignment/>
      <protection/>
    </xf>
    <xf numFmtId="1" fontId="8" fillId="0" borderId="0" xfId="56" applyNumberFormat="1" applyFont="1" applyBorder="1">
      <alignment/>
      <protection/>
    </xf>
    <xf numFmtId="1" fontId="7" fillId="0" borderId="0" xfId="56" applyNumberFormat="1" applyFont="1" applyBorder="1">
      <alignment/>
      <protection/>
    </xf>
    <xf numFmtId="1" fontId="6" fillId="0" borderId="0" xfId="56" applyNumberFormat="1" applyFont="1" applyBorder="1">
      <alignment/>
      <protection/>
    </xf>
    <xf numFmtId="0" fontId="0" fillId="0" borderId="0" xfId="56" applyFont="1">
      <alignment/>
      <protection/>
    </xf>
    <xf numFmtId="1" fontId="51" fillId="0" borderId="10" xfId="56" applyNumberFormat="1" applyFont="1" applyBorder="1" applyAlignment="1">
      <alignment horizontal="center"/>
      <protection/>
    </xf>
    <xf numFmtId="0" fontId="51" fillId="0" borderId="21" xfId="56" applyFont="1" applyBorder="1" applyAlignment="1">
      <alignment horizontal="center"/>
      <protection/>
    </xf>
    <xf numFmtId="0" fontId="51" fillId="0" borderId="1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6" sqref="E16"/>
    </sheetView>
  </sheetViews>
  <sheetFormatPr defaultColWidth="9.00390625" defaultRowHeight="12.75"/>
  <cols>
    <col min="1" max="1" width="10.625" style="174" customWidth="1"/>
    <col min="2" max="2" width="9.00390625" style="174" customWidth="1"/>
    <col min="3" max="3" width="65.125" style="174" customWidth="1"/>
    <col min="4" max="4" width="11.25390625" style="175" customWidth="1"/>
    <col min="5" max="5" width="11.125" style="174" customWidth="1"/>
    <col min="6" max="7" width="9.25390625" style="174" customWidth="1"/>
    <col min="8" max="8" width="9.625" style="174" customWidth="1"/>
    <col min="9" max="9" width="10.25390625" style="174" customWidth="1"/>
    <col min="10" max="10" width="11.00390625" style="174" customWidth="1"/>
    <col min="11" max="11" width="10.75390625" style="174" customWidth="1"/>
    <col min="12" max="12" width="11.75390625" style="174" customWidth="1"/>
    <col min="13" max="13" width="10.00390625" style="174" customWidth="1"/>
    <col min="14" max="14" width="11.375" style="174" customWidth="1"/>
    <col min="15" max="15" width="9.75390625" style="174" customWidth="1"/>
    <col min="16" max="16" width="10.25390625" style="174" customWidth="1"/>
    <col min="17" max="17" width="9.125" style="174" hidden="1" customWidth="1"/>
    <col min="18" max="16384" width="9.125" style="174" customWidth="1"/>
  </cols>
  <sheetData>
    <row r="1" spans="8:14" ht="21" customHeight="1">
      <c r="H1" s="174" t="s">
        <v>18</v>
      </c>
      <c r="N1" s="220" t="s">
        <v>110</v>
      </c>
    </row>
    <row r="2" ht="15" customHeight="1">
      <c r="N2" s="174" t="s">
        <v>28</v>
      </c>
    </row>
    <row r="3" ht="13.5" customHeight="1">
      <c r="N3" s="220" t="s">
        <v>113</v>
      </c>
    </row>
    <row r="4" spans="3:16" ht="23.25" customHeight="1">
      <c r="C4" s="176" t="s">
        <v>109</v>
      </c>
      <c r="D4" s="170"/>
      <c r="E4" s="176"/>
      <c r="F4" s="176"/>
      <c r="G4" s="176"/>
      <c r="H4" s="176"/>
      <c r="P4" s="174" t="s">
        <v>17</v>
      </c>
    </row>
    <row r="5" spans="1:16" ht="15" customHeight="1">
      <c r="A5" s="177" t="s">
        <v>16</v>
      </c>
      <c r="B5" s="177" t="s">
        <v>0</v>
      </c>
      <c r="C5" s="177" t="s">
        <v>1</v>
      </c>
      <c r="D5" s="178" t="s">
        <v>15</v>
      </c>
      <c r="E5" s="179" t="s">
        <v>2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ht="21" customHeight="1">
      <c r="A6" s="182"/>
      <c r="B6" s="182"/>
      <c r="C6" s="182"/>
      <c r="D6" s="183"/>
      <c r="E6" s="184" t="s">
        <v>3</v>
      </c>
      <c r="F6" s="185" t="s">
        <v>4</v>
      </c>
      <c r="G6" s="185" t="s">
        <v>14</v>
      </c>
      <c r="H6" s="185" t="s">
        <v>5</v>
      </c>
      <c r="I6" s="185" t="s">
        <v>6</v>
      </c>
      <c r="J6" s="185" t="s">
        <v>7</v>
      </c>
      <c r="K6" s="185" t="s">
        <v>12</v>
      </c>
      <c r="L6" s="185" t="s">
        <v>8</v>
      </c>
      <c r="M6" s="185" t="s">
        <v>9</v>
      </c>
      <c r="N6" s="185" t="s">
        <v>10</v>
      </c>
      <c r="O6" s="185" t="s">
        <v>11</v>
      </c>
      <c r="P6" s="185" t="s">
        <v>13</v>
      </c>
    </row>
    <row r="7" spans="1:16" ht="30.75" customHeight="1">
      <c r="A7" s="186" t="s">
        <v>105</v>
      </c>
      <c r="B7" s="187"/>
      <c r="C7" s="188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1"/>
    </row>
    <row r="8" spans="1:16" ht="24.75" customHeight="1">
      <c r="A8" s="192">
        <v>41053900</v>
      </c>
      <c r="B8" s="192"/>
      <c r="C8" s="193" t="s">
        <v>112</v>
      </c>
      <c r="D8" s="204">
        <f>E8+F8+G8+H8+I8+J8+K8+L8+M8+N8+O8+P8</f>
        <v>47161</v>
      </c>
      <c r="E8" s="204"/>
      <c r="F8" s="204">
        <v>17330</v>
      </c>
      <c r="G8" s="204">
        <v>10620</v>
      </c>
      <c r="H8" s="204">
        <v>2383</v>
      </c>
      <c r="I8" s="204"/>
      <c r="J8" s="204"/>
      <c r="K8" s="204">
        <v>16828</v>
      </c>
      <c r="L8" s="203"/>
      <c r="M8" s="203"/>
      <c r="N8" s="203"/>
      <c r="O8" s="203"/>
      <c r="P8" s="203"/>
    </row>
    <row r="9" spans="1:16" ht="20.25" customHeight="1">
      <c r="A9" s="194" t="s">
        <v>106</v>
      </c>
      <c r="B9" s="195"/>
      <c r="C9" s="196"/>
      <c r="D9" s="203">
        <f>D8</f>
        <v>47161</v>
      </c>
      <c r="E9" s="203"/>
      <c r="F9" s="203">
        <f aca="true" t="shared" si="0" ref="F9:K9">F8</f>
        <v>17330</v>
      </c>
      <c r="G9" s="203">
        <f t="shared" si="0"/>
        <v>10620</v>
      </c>
      <c r="H9" s="203">
        <f t="shared" si="0"/>
        <v>2383</v>
      </c>
      <c r="I9" s="203"/>
      <c r="J9" s="203"/>
      <c r="K9" s="203">
        <f t="shared" si="0"/>
        <v>16828</v>
      </c>
      <c r="L9" s="221"/>
      <c r="M9" s="221"/>
      <c r="N9" s="221"/>
      <c r="O9" s="221"/>
      <c r="P9" s="221"/>
    </row>
    <row r="10" spans="1:16" ht="24.75" customHeight="1">
      <c r="A10" s="197" t="s">
        <v>20</v>
      </c>
      <c r="B10" s="198"/>
      <c r="C10" s="199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1:16" ht="22.5" customHeight="1">
      <c r="A11" s="200">
        <v>180</v>
      </c>
      <c r="B11" s="202"/>
      <c r="C11" s="202" t="s">
        <v>111</v>
      </c>
      <c r="D11" s="203">
        <f>E11+F11+G11+H11+I11+J11+K11+L11+M11+N11+O11+P11</f>
        <v>47161</v>
      </c>
      <c r="E11" s="203"/>
      <c r="F11" s="203">
        <f>F12</f>
        <v>17330</v>
      </c>
      <c r="G11" s="203">
        <f>G12</f>
        <v>10620</v>
      </c>
      <c r="H11" s="203">
        <f>H12</f>
        <v>2383</v>
      </c>
      <c r="I11" s="203"/>
      <c r="J11" s="203"/>
      <c r="K11" s="203">
        <f>K12</f>
        <v>16828</v>
      </c>
      <c r="L11" s="203"/>
      <c r="M11" s="203"/>
      <c r="N11" s="203"/>
      <c r="O11" s="203"/>
      <c r="P11" s="203"/>
    </row>
    <row r="12" spans="1:16" ht="22.5" customHeight="1">
      <c r="A12" s="202"/>
      <c r="B12" s="205">
        <v>2210</v>
      </c>
      <c r="C12" s="201" t="s">
        <v>107</v>
      </c>
      <c r="D12" s="204">
        <f>E12+F12+G12+H12+I12+J12+K12+L12+M12+N12+O12+P12</f>
        <v>47161</v>
      </c>
      <c r="E12" s="203"/>
      <c r="F12" s="204">
        <v>17330</v>
      </c>
      <c r="G12" s="204">
        <v>10620</v>
      </c>
      <c r="H12" s="204">
        <v>2383</v>
      </c>
      <c r="I12" s="204"/>
      <c r="J12" s="204"/>
      <c r="K12" s="204">
        <v>16828</v>
      </c>
      <c r="L12" s="203"/>
      <c r="M12" s="203"/>
      <c r="N12" s="203"/>
      <c r="O12" s="203"/>
      <c r="P12" s="203"/>
    </row>
    <row r="13" spans="1:16" ht="16.5" customHeight="1">
      <c r="A13" s="206" t="s">
        <v>108</v>
      </c>
      <c r="B13" s="207"/>
      <c r="C13" s="208"/>
      <c r="D13" s="203">
        <f>F13+G13+H13+K13</f>
        <v>47161</v>
      </c>
      <c r="E13" s="222"/>
      <c r="F13" s="203">
        <v>17330</v>
      </c>
      <c r="G13" s="203">
        <v>10620</v>
      </c>
      <c r="H13" s="203">
        <v>2383</v>
      </c>
      <c r="I13" s="203"/>
      <c r="J13" s="203"/>
      <c r="K13" s="203">
        <v>16828</v>
      </c>
      <c r="L13" s="223"/>
      <c r="M13" s="222"/>
      <c r="N13" s="222"/>
      <c r="O13" s="222"/>
      <c r="P13" s="222"/>
    </row>
    <row r="14" spans="1:16" s="209" customFormat="1" ht="15">
      <c r="A14" s="210"/>
      <c r="B14" s="210"/>
      <c r="D14" s="211"/>
      <c r="I14" s="212"/>
      <c r="J14" s="213"/>
      <c r="K14" s="212"/>
      <c r="L14" s="212"/>
      <c r="M14" s="212"/>
      <c r="N14" s="212"/>
      <c r="O14" s="212"/>
      <c r="P14" s="212"/>
    </row>
    <row r="15" spans="1:16" s="209" customFormat="1" ht="15">
      <c r="A15" s="210"/>
      <c r="B15" s="210"/>
      <c r="C15" s="210"/>
      <c r="D15" s="212"/>
      <c r="E15" s="212"/>
      <c r="F15" s="212"/>
      <c r="G15" s="212"/>
      <c r="H15" s="212"/>
      <c r="I15" s="212"/>
      <c r="J15" s="213"/>
      <c r="K15" s="212"/>
      <c r="L15" s="212"/>
      <c r="M15" s="212"/>
      <c r="N15" s="212"/>
      <c r="O15" s="212"/>
      <c r="P15" s="212"/>
    </row>
    <row r="16" spans="1:16" s="209" customFormat="1" ht="15">
      <c r="A16" s="210"/>
      <c r="B16" s="210"/>
      <c r="C16" s="214" t="s">
        <v>67</v>
      </c>
      <c r="D16" s="212"/>
      <c r="E16" s="212"/>
      <c r="F16" s="212"/>
      <c r="G16" s="212" t="s">
        <v>102</v>
      </c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s="209" customFormat="1" ht="15">
      <c r="A17" s="210"/>
      <c r="B17" s="210"/>
      <c r="C17" s="21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1:16" s="209" customFormat="1" ht="15">
      <c r="A18" s="210"/>
      <c r="B18" s="210"/>
      <c r="C18" s="210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1:16" s="209" customFormat="1" ht="15">
      <c r="A19" s="210"/>
      <c r="B19" s="210"/>
      <c r="C19" s="210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s="209" customFormat="1" ht="15" customHeight="1">
      <c r="A20" s="210"/>
      <c r="B20" s="210"/>
      <c r="C20" s="210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1:16" s="209" customFormat="1" ht="15" customHeight="1">
      <c r="A21" s="210"/>
      <c r="B21" s="210"/>
      <c r="C21" s="210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1:16" s="209" customFormat="1" ht="15" customHeight="1">
      <c r="A22" s="210"/>
      <c r="B22" s="210"/>
      <c r="C22" s="210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1:16" s="209" customFormat="1" ht="15" customHeight="1">
      <c r="A23" s="215"/>
      <c r="B23" s="210"/>
      <c r="C23" s="210"/>
      <c r="D23" s="212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s="209" customFormat="1" ht="15" customHeight="1">
      <c r="A24" s="215"/>
      <c r="B24" s="210"/>
      <c r="C24" s="210"/>
      <c r="D24" s="212"/>
      <c r="E24" s="216"/>
      <c r="F24" s="216"/>
      <c r="G24" s="216"/>
      <c r="H24" s="216"/>
      <c r="I24" s="216"/>
      <c r="J24" s="217"/>
      <c r="K24" s="216"/>
      <c r="L24" s="216"/>
      <c r="M24" s="216"/>
      <c r="N24" s="216"/>
      <c r="O24" s="216"/>
      <c r="P24" s="216"/>
    </row>
    <row r="25" spans="1:16" s="209" customFormat="1" ht="15" customHeight="1">
      <c r="A25" s="210"/>
      <c r="B25" s="210"/>
      <c r="C25" s="215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1:16" s="209" customFormat="1" ht="15" customHeight="1">
      <c r="A26" s="210"/>
      <c r="B26" s="210"/>
      <c r="C26" s="215"/>
      <c r="D26" s="212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</row>
    <row r="27" spans="1:16" s="209" customFormat="1" ht="15" customHeight="1">
      <c r="A27" s="210"/>
      <c r="B27" s="210"/>
      <c r="C27" s="210"/>
      <c r="D27" s="212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</row>
    <row r="28" spans="1:16" s="209" customFormat="1" ht="15" customHeight="1">
      <c r="A28" s="210"/>
      <c r="B28" s="210"/>
      <c r="C28" s="215"/>
      <c r="D28" s="212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</row>
    <row r="29" spans="1:16" s="209" customFormat="1" ht="15">
      <c r="A29" s="210"/>
      <c r="B29" s="210"/>
      <c r="C29" s="215"/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1:16" ht="15">
      <c r="A30" s="210"/>
      <c r="B30" s="210"/>
      <c r="C30" s="215"/>
      <c r="D30" s="211"/>
      <c r="E30" s="209"/>
      <c r="F30" s="209"/>
      <c r="G30" s="209"/>
      <c r="H30" s="219"/>
      <c r="I30" s="219"/>
      <c r="J30" s="219"/>
      <c r="K30" s="219"/>
      <c r="L30" s="219"/>
      <c r="M30" s="219"/>
      <c r="N30" s="219"/>
      <c r="O30" s="219"/>
      <c r="P30" s="219"/>
    </row>
    <row r="31" ht="15">
      <c r="C31" s="215"/>
    </row>
    <row r="32" ht="12.75">
      <c r="C32" s="209"/>
    </row>
  </sheetData>
  <sheetProtection/>
  <mergeCells count="11">
    <mergeCell ref="A9:C9"/>
    <mergeCell ref="A10:C10"/>
    <mergeCell ref="D10:P10"/>
    <mergeCell ref="A13:C13"/>
    <mergeCell ref="A5:A6"/>
    <mergeCell ref="B5:B6"/>
    <mergeCell ref="C5:C6"/>
    <mergeCell ref="D5:D6"/>
    <mergeCell ref="E5:P5"/>
    <mergeCell ref="A7:C7"/>
    <mergeCell ref="D7:P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2" sqref="E2"/>
    </sheetView>
  </sheetViews>
  <sheetFormatPr defaultColWidth="9.00390625" defaultRowHeight="12.75" outlineLevelRow="1"/>
  <cols>
    <col min="1" max="1" width="12.125" style="100" customWidth="1"/>
    <col min="2" max="2" width="35.875" style="100" customWidth="1"/>
    <col min="3" max="3" width="23.625" style="100" customWidth="1"/>
    <col min="4" max="4" width="16.75390625" style="100" customWidth="1"/>
    <col min="5" max="5" width="14.75390625" style="100" customWidth="1"/>
    <col min="6" max="6" width="13.125" style="100" customWidth="1"/>
    <col min="7" max="7" width="8.00390625" style="100" hidden="1" customWidth="1"/>
    <col min="8" max="8" width="10.25390625" style="100" bestFit="1" customWidth="1"/>
    <col min="9" max="16384" width="9.125" style="100" customWidth="1"/>
  </cols>
  <sheetData>
    <row r="1" spans="1:6" ht="14.25" customHeight="1">
      <c r="A1" s="99"/>
      <c r="C1" s="101"/>
      <c r="D1" s="101"/>
      <c r="E1" s="102" t="s">
        <v>104</v>
      </c>
      <c r="F1" s="102"/>
    </row>
    <row r="2" spans="1:6" ht="12.75" customHeight="1">
      <c r="A2" s="99"/>
      <c r="C2" s="101"/>
      <c r="D2" s="101"/>
      <c r="E2" s="103" t="s">
        <v>69</v>
      </c>
      <c r="F2" s="103"/>
    </row>
    <row r="3" spans="1:6" ht="12.75">
      <c r="A3" s="99"/>
      <c r="C3" s="104"/>
      <c r="D3" s="105"/>
      <c r="E3" s="106" t="s">
        <v>70</v>
      </c>
      <c r="F3" s="106"/>
    </row>
    <row r="4" spans="1:8" ht="15" customHeight="1">
      <c r="A4" s="99"/>
      <c r="C4" s="104"/>
      <c r="D4" s="107"/>
      <c r="E4" s="108" t="s">
        <v>26</v>
      </c>
      <c r="F4" s="108"/>
      <c r="G4" s="108"/>
      <c r="H4" s="109"/>
    </row>
    <row r="5" spans="1:3" ht="12.75">
      <c r="A5" s="99"/>
      <c r="B5" s="110"/>
      <c r="C5" s="110"/>
    </row>
    <row r="6" spans="1:6" ht="18">
      <c r="A6" s="111" t="s">
        <v>103</v>
      </c>
      <c r="B6" s="111"/>
      <c r="C6" s="111"/>
      <c r="D6" s="111"/>
      <c r="E6" s="111"/>
      <c r="F6" s="111"/>
    </row>
    <row r="7" spans="1:6" ht="12.75">
      <c r="A7" s="112"/>
      <c r="B7" s="112"/>
      <c r="C7" s="112"/>
      <c r="D7" s="112"/>
      <c r="E7" s="112"/>
      <c r="F7" s="112"/>
    </row>
    <row r="8" spans="4:6" ht="12.75">
      <c r="D8" s="113"/>
      <c r="F8" s="113" t="s">
        <v>71</v>
      </c>
    </row>
    <row r="9" spans="1:6" s="119" customFormat="1" ht="20.25" customHeight="1">
      <c r="A9" s="114" t="s">
        <v>72</v>
      </c>
      <c r="B9" s="115" t="s">
        <v>73</v>
      </c>
      <c r="C9" s="116" t="s">
        <v>74</v>
      </c>
      <c r="D9" s="117" t="s">
        <v>75</v>
      </c>
      <c r="E9" s="117"/>
      <c r="F9" s="118" t="s">
        <v>76</v>
      </c>
    </row>
    <row r="10" spans="1:6" s="119" customFormat="1" ht="39.75" customHeight="1">
      <c r="A10" s="120"/>
      <c r="B10" s="121"/>
      <c r="C10" s="122"/>
      <c r="D10" s="123" t="s">
        <v>76</v>
      </c>
      <c r="E10" s="123" t="s">
        <v>77</v>
      </c>
      <c r="F10" s="124"/>
    </row>
    <row r="11" spans="1:6" ht="12.75">
      <c r="A11" s="125">
        <v>1</v>
      </c>
      <c r="B11" s="126">
        <v>2</v>
      </c>
      <c r="C11" s="126">
        <v>3</v>
      </c>
      <c r="D11" s="126">
        <v>4</v>
      </c>
      <c r="E11" s="126">
        <v>5</v>
      </c>
      <c r="F11" s="126">
        <v>6</v>
      </c>
    </row>
    <row r="12" spans="1:11" ht="18" customHeight="1">
      <c r="A12" s="127" t="s">
        <v>78</v>
      </c>
      <c r="B12" s="128" t="s">
        <v>79</v>
      </c>
      <c r="C12" s="129">
        <f>+C13+C16</f>
        <v>870.046</v>
      </c>
      <c r="D12" s="129">
        <v>-870.046</v>
      </c>
      <c r="E12" s="130">
        <v>-870.046</v>
      </c>
      <c r="F12" s="131">
        <f>+D12+C12</f>
        <v>0</v>
      </c>
      <c r="G12" s="132"/>
      <c r="I12" s="132"/>
      <c r="J12" s="132"/>
      <c r="K12" s="132"/>
    </row>
    <row r="13" spans="1:6" ht="38.25" hidden="1" outlineLevel="1">
      <c r="A13" s="133" t="s">
        <v>80</v>
      </c>
      <c r="B13" s="134" t="s">
        <v>81</v>
      </c>
      <c r="C13" s="135">
        <f>+C14</f>
        <v>0</v>
      </c>
      <c r="D13" s="135">
        <f>+D15</f>
        <v>0</v>
      </c>
      <c r="E13" s="136">
        <f>+E15</f>
        <v>0</v>
      </c>
      <c r="F13" s="137">
        <f aca="true" t="shared" si="0" ref="F13:F30">+D13+C13</f>
        <v>0</v>
      </c>
    </row>
    <row r="14" spans="1:8" ht="25.5" hidden="1" outlineLevel="1">
      <c r="A14" s="138">
        <v>205320</v>
      </c>
      <c r="B14" s="139" t="s">
        <v>82</v>
      </c>
      <c r="C14" s="140"/>
      <c r="D14" s="141"/>
      <c r="E14" s="142"/>
      <c r="F14" s="143">
        <f t="shared" si="0"/>
        <v>0</v>
      </c>
      <c r="H14" s="144"/>
    </row>
    <row r="15" spans="1:6" ht="25.5" hidden="1" outlineLevel="1">
      <c r="A15" s="138">
        <v>205330</v>
      </c>
      <c r="B15" s="139" t="s">
        <v>83</v>
      </c>
      <c r="C15" s="140"/>
      <c r="D15" s="135"/>
      <c r="E15" s="145"/>
      <c r="F15" s="137">
        <f t="shared" si="0"/>
        <v>0</v>
      </c>
    </row>
    <row r="16" spans="1:6" ht="30" customHeight="1" collapsed="1">
      <c r="A16" s="133">
        <v>208000</v>
      </c>
      <c r="B16" s="134" t="s">
        <v>84</v>
      </c>
      <c r="C16" s="140">
        <f>+C17-C18+C19+C20-C21</f>
        <v>870.046</v>
      </c>
      <c r="D16" s="140">
        <v>-870.046</v>
      </c>
      <c r="E16" s="145">
        <v>-870.046</v>
      </c>
      <c r="F16" s="143">
        <v>0</v>
      </c>
    </row>
    <row r="17" spans="1:6" ht="12.75" hidden="1" outlineLevel="1">
      <c r="A17" s="146">
        <v>208100</v>
      </c>
      <c r="B17" s="139" t="s">
        <v>85</v>
      </c>
      <c r="C17" s="147"/>
      <c r="D17" s="147"/>
      <c r="E17" s="148"/>
      <c r="F17" s="149">
        <f t="shared" si="0"/>
        <v>0</v>
      </c>
    </row>
    <row r="18" spans="1:6" ht="12.75" hidden="1" outlineLevel="1">
      <c r="A18" s="146">
        <v>208200</v>
      </c>
      <c r="B18" s="139" t="s">
        <v>86</v>
      </c>
      <c r="C18" s="135"/>
      <c r="D18" s="135"/>
      <c r="E18" s="145"/>
      <c r="F18" s="137">
        <f t="shared" si="0"/>
        <v>0</v>
      </c>
    </row>
    <row r="19" spans="1:6" ht="25.5" hidden="1" outlineLevel="1">
      <c r="A19" s="146" t="s">
        <v>87</v>
      </c>
      <c r="B19" s="139" t="s">
        <v>82</v>
      </c>
      <c r="C19" s="147"/>
      <c r="D19" s="141"/>
      <c r="E19" s="142"/>
      <c r="F19" s="149">
        <f t="shared" si="0"/>
        <v>0</v>
      </c>
    </row>
    <row r="20" spans="1:6" s="155" customFormat="1" ht="25.5" hidden="1" collapsed="1">
      <c r="A20" s="150" t="s">
        <v>88</v>
      </c>
      <c r="B20" s="151" t="s">
        <v>83</v>
      </c>
      <c r="C20" s="152"/>
      <c r="D20" s="152"/>
      <c r="E20" s="153"/>
      <c r="F20" s="154">
        <f>+C20-D20</f>
        <v>0</v>
      </c>
    </row>
    <row r="21" spans="1:6" ht="38.25">
      <c r="A21" s="156" t="s">
        <v>89</v>
      </c>
      <c r="B21" s="139" t="s">
        <v>90</v>
      </c>
      <c r="C21" s="157">
        <v>-870.046</v>
      </c>
      <c r="D21" s="157">
        <v>870.046</v>
      </c>
      <c r="E21" s="158">
        <f>+D21</f>
        <v>870.046</v>
      </c>
      <c r="F21" s="137">
        <f t="shared" si="0"/>
        <v>0</v>
      </c>
    </row>
    <row r="22" spans="1:6" ht="12.75">
      <c r="A22" s="159"/>
      <c r="B22" s="160" t="s">
        <v>91</v>
      </c>
      <c r="C22" s="147">
        <v>870.046</v>
      </c>
      <c r="D22" s="147">
        <v>-870.046</v>
      </c>
      <c r="E22" s="148">
        <f>+E12</f>
        <v>-870.046</v>
      </c>
      <c r="F22" s="149">
        <f t="shared" si="0"/>
        <v>0</v>
      </c>
    </row>
    <row r="23" spans="1:11" ht="32.25" customHeight="1">
      <c r="A23" s="127" t="s">
        <v>92</v>
      </c>
      <c r="B23" s="160" t="s">
        <v>93</v>
      </c>
      <c r="C23" s="147">
        <v>870.046</v>
      </c>
      <c r="D23" s="147">
        <f>+D24-D25+D26+D28-D29</f>
        <v>-870.046</v>
      </c>
      <c r="E23" s="148">
        <f>+E24-E25+E26+E28-E29</f>
        <v>-870.046</v>
      </c>
      <c r="F23" s="149">
        <f>+F24-F25+F26+F28-F29</f>
        <v>0</v>
      </c>
      <c r="G23" s="132"/>
      <c r="I23" s="132"/>
      <c r="J23" s="132"/>
      <c r="K23" s="132"/>
    </row>
    <row r="24" spans="1:6" ht="12.75" hidden="1" outlineLevel="1">
      <c r="A24" s="146" t="s">
        <v>94</v>
      </c>
      <c r="B24" s="139" t="s">
        <v>95</v>
      </c>
      <c r="C24" s="157">
        <f aca="true" t="shared" si="1" ref="C24:E25">+C17</f>
        <v>0</v>
      </c>
      <c r="D24" s="157">
        <f t="shared" si="1"/>
        <v>0</v>
      </c>
      <c r="E24" s="158">
        <f t="shared" si="1"/>
        <v>0</v>
      </c>
      <c r="F24" s="149">
        <f t="shared" si="0"/>
        <v>0</v>
      </c>
    </row>
    <row r="25" spans="1:6" ht="12.75" hidden="1" outlineLevel="1">
      <c r="A25" s="146" t="s">
        <v>96</v>
      </c>
      <c r="B25" s="139" t="s">
        <v>97</v>
      </c>
      <c r="C25" s="157">
        <f t="shared" si="1"/>
        <v>0</v>
      </c>
      <c r="D25" s="157">
        <f t="shared" si="1"/>
        <v>0</v>
      </c>
      <c r="E25" s="158">
        <f t="shared" si="1"/>
        <v>0</v>
      </c>
      <c r="F25" s="137">
        <f t="shared" si="0"/>
        <v>0</v>
      </c>
    </row>
    <row r="26" spans="1:6" ht="25.5" hidden="1" outlineLevel="1">
      <c r="A26" s="146" t="s">
        <v>98</v>
      </c>
      <c r="B26" s="139" t="s">
        <v>82</v>
      </c>
      <c r="C26" s="157">
        <f>+C14+C19</f>
        <v>0</v>
      </c>
      <c r="D26" s="157">
        <f>+D14+D19</f>
        <v>0</v>
      </c>
      <c r="E26" s="158">
        <f>+E14+E19</f>
        <v>0</v>
      </c>
      <c r="F26" s="149">
        <f t="shared" si="0"/>
        <v>0</v>
      </c>
    </row>
    <row r="27" spans="1:6" ht="12.75" hidden="1" collapsed="1">
      <c r="A27" s="146"/>
      <c r="B27" s="139"/>
      <c r="C27" s="157"/>
      <c r="D27" s="157"/>
      <c r="E27" s="158"/>
      <c r="F27" s="149"/>
    </row>
    <row r="28" spans="1:6" ht="25.5" hidden="1">
      <c r="A28" s="146" t="s">
        <v>99</v>
      </c>
      <c r="B28" s="139" t="s">
        <v>83</v>
      </c>
      <c r="C28" s="157">
        <f>+C15+C20</f>
        <v>0</v>
      </c>
      <c r="D28" s="157"/>
      <c r="E28" s="158"/>
      <c r="F28" s="143"/>
    </row>
    <row r="29" spans="1:6" ht="38.25">
      <c r="A29" s="146" t="s">
        <v>100</v>
      </c>
      <c r="B29" s="139" t="s">
        <v>90</v>
      </c>
      <c r="C29" s="157">
        <v>-870.046</v>
      </c>
      <c r="D29" s="135">
        <v>870.046</v>
      </c>
      <c r="E29" s="136">
        <f>+D29</f>
        <v>870.046</v>
      </c>
      <c r="F29" s="137">
        <f t="shared" si="0"/>
        <v>0</v>
      </c>
    </row>
    <row r="30" spans="1:6" ht="25.5">
      <c r="A30" s="161"/>
      <c r="B30" s="162" t="s">
        <v>101</v>
      </c>
      <c r="C30" s="163">
        <f>+C23</f>
        <v>870.046</v>
      </c>
      <c r="D30" s="163">
        <f>+D23</f>
        <v>-870.046</v>
      </c>
      <c r="E30" s="164">
        <f>+E23</f>
        <v>-870.046</v>
      </c>
      <c r="F30" s="165">
        <f t="shared" si="0"/>
        <v>0</v>
      </c>
    </row>
    <row r="31" spans="1:6" ht="12.75" hidden="1" outlineLevel="1">
      <c r="A31" s="166"/>
      <c r="B31" s="167"/>
      <c r="C31" s="168">
        <f>+C30-C12</f>
        <v>0</v>
      </c>
      <c r="D31" s="168">
        <f>+D30-D12</f>
        <v>0</v>
      </c>
      <c r="E31" s="168">
        <f>+E30-E12</f>
        <v>0</v>
      </c>
      <c r="F31" s="168">
        <f>+F30-F12</f>
        <v>0</v>
      </c>
    </row>
    <row r="32" spans="3:6" ht="12.75" hidden="1" outlineLevel="1">
      <c r="C32" s="144"/>
      <c r="D32" s="144"/>
      <c r="E32" s="144"/>
      <c r="F32" s="144"/>
    </row>
    <row r="33" spans="3:6" ht="12.75" collapsed="1">
      <c r="C33" s="144"/>
      <c r="D33" s="144"/>
      <c r="E33" s="144"/>
      <c r="F33" s="144"/>
    </row>
    <row r="34" spans="3:6" ht="12.75">
      <c r="C34" s="144"/>
      <c r="D34" s="144"/>
      <c r="E34" s="144"/>
      <c r="F34" s="144"/>
    </row>
    <row r="35" spans="3:6" ht="12.75">
      <c r="C35" s="144"/>
      <c r="D35" s="144"/>
      <c r="E35" s="144"/>
      <c r="F35" s="144"/>
    </row>
    <row r="36" spans="1:6" ht="18">
      <c r="A36" s="169" t="s">
        <v>67</v>
      </c>
      <c r="D36" s="170" t="s">
        <v>102</v>
      </c>
      <c r="F36" s="171"/>
    </row>
    <row r="37" spans="1:6" ht="18">
      <c r="A37" s="172"/>
      <c r="F37" s="173"/>
    </row>
    <row r="38" spans="1:5" ht="18">
      <c r="A38" s="172"/>
      <c r="C38" s="144"/>
      <c r="E38" s="173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1.75390625" style="74" customWidth="1"/>
    <col min="2" max="2" width="27.375" style="74" customWidth="1"/>
    <col min="3" max="3" width="44.625" style="74" customWidth="1"/>
    <col min="4" max="4" width="13.00390625" style="74" customWidth="1"/>
    <col min="5" max="5" width="12.00390625" style="74" customWidth="1"/>
    <col min="6" max="6" width="10.25390625" style="74" customWidth="1"/>
    <col min="7" max="7" width="11.875" style="74" customWidth="1"/>
    <col min="8" max="16384" width="9.125" style="74" customWidth="1"/>
  </cols>
  <sheetData>
    <row r="1" ht="12.75">
      <c r="F1" s="74" t="s">
        <v>115</v>
      </c>
    </row>
    <row r="2" ht="12.75">
      <c r="F2" s="74" t="s">
        <v>25</v>
      </c>
    </row>
    <row r="3" ht="12.75">
      <c r="F3" s="74" t="s">
        <v>26</v>
      </c>
    </row>
    <row r="4" spans="2:13" ht="12.75">
      <c r="B4" s="75" t="s">
        <v>114</v>
      </c>
      <c r="C4" s="75"/>
      <c r="D4" s="75"/>
      <c r="E4" s="75"/>
      <c r="F4" s="76"/>
      <c r="G4" s="74" t="s">
        <v>54</v>
      </c>
      <c r="H4" s="77"/>
      <c r="I4" s="77"/>
      <c r="J4" s="77"/>
      <c r="K4" s="77"/>
      <c r="L4" s="77"/>
      <c r="M4" s="77"/>
    </row>
    <row r="5" spans="1:7" ht="41.25" customHeight="1">
      <c r="A5" s="78" t="s">
        <v>55</v>
      </c>
      <c r="B5" s="79" t="s">
        <v>56</v>
      </c>
      <c r="C5" s="80" t="s">
        <v>57</v>
      </c>
      <c r="D5" s="81" t="s">
        <v>58</v>
      </c>
      <c r="E5" s="81" t="s">
        <v>59</v>
      </c>
      <c r="F5" s="82" t="s">
        <v>60</v>
      </c>
      <c r="G5" s="81" t="s">
        <v>61</v>
      </c>
    </row>
    <row r="6" spans="1:7" ht="12" customHeight="1">
      <c r="A6" s="83" t="s">
        <v>62</v>
      </c>
      <c r="B6" s="84" t="s">
        <v>63</v>
      </c>
      <c r="C6" s="85"/>
      <c r="D6" s="81"/>
      <c r="E6" s="81"/>
      <c r="F6" s="82"/>
      <c r="G6" s="81"/>
    </row>
    <row r="7" spans="1:7" ht="30" customHeight="1">
      <c r="A7" s="86"/>
      <c r="B7" s="87"/>
      <c r="C7" s="88"/>
      <c r="D7" s="81"/>
      <c r="E7" s="81"/>
      <c r="F7" s="82"/>
      <c r="G7" s="81"/>
    </row>
    <row r="8" spans="1:7" ht="15" customHeight="1">
      <c r="A8" s="89" t="s">
        <v>64</v>
      </c>
      <c r="B8" s="90" t="s">
        <v>65</v>
      </c>
      <c r="C8" s="90"/>
      <c r="D8" s="91"/>
      <c r="E8" s="91"/>
      <c r="F8" s="91"/>
      <c r="G8" s="91"/>
    </row>
    <row r="9" spans="1:7" ht="89.25" customHeight="1">
      <c r="A9" s="89">
        <v>150</v>
      </c>
      <c r="B9" s="92" t="s">
        <v>23</v>
      </c>
      <c r="C9" s="93" t="s">
        <v>116</v>
      </c>
      <c r="D9" s="91">
        <f>G9</f>
        <v>380</v>
      </c>
      <c r="E9" s="90"/>
      <c r="F9" s="90"/>
      <c r="G9" s="91">
        <v>380</v>
      </c>
    </row>
    <row r="10" spans="1:7" ht="49.5" customHeight="1">
      <c r="A10" s="89">
        <v>5062</v>
      </c>
      <c r="B10" s="92" t="s">
        <v>36</v>
      </c>
      <c r="C10" s="94" t="s">
        <v>117</v>
      </c>
      <c r="D10" s="91">
        <f>G10</f>
        <v>36.25</v>
      </c>
      <c r="E10" s="90"/>
      <c r="F10" s="90"/>
      <c r="G10" s="91">
        <v>36.25</v>
      </c>
    </row>
    <row r="11" spans="1:7" ht="43.5" customHeight="1">
      <c r="A11" s="89">
        <v>6010</v>
      </c>
      <c r="B11" s="92" t="s">
        <v>40</v>
      </c>
      <c r="C11" s="94" t="s">
        <v>118</v>
      </c>
      <c r="D11" s="91">
        <f>G11</f>
        <v>31.796</v>
      </c>
      <c r="E11" s="95"/>
      <c r="F11" s="95"/>
      <c r="G11" s="96">
        <v>31.796</v>
      </c>
    </row>
    <row r="12" spans="1:7" ht="25.5" customHeight="1">
      <c r="A12" s="89">
        <v>6030</v>
      </c>
      <c r="B12" s="92" t="s">
        <v>39</v>
      </c>
      <c r="C12" s="94" t="s">
        <v>119</v>
      </c>
      <c r="D12" s="96">
        <f>G12</f>
        <v>422</v>
      </c>
      <c r="E12" s="95"/>
      <c r="F12" s="95"/>
      <c r="G12" s="96">
        <v>422</v>
      </c>
    </row>
    <row r="13" spans="1:7" ht="25.5" customHeight="1">
      <c r="A13" s="89">
        <v>7330</v>
      </c>
      <c r="B13" s="92" t="s">
        <v>51</v>
      </c>
      <c r="C13" s="94" t="s">
        <v>121</v>
      </c>
      <c r="D13" s="96">
        <f>G13</f>
        <v>603.566</v>
      </c>
      <c r="E13" s="95"/>
      <c r="F13" s="95"/>
      <c r="G13" s="96">
        <v>603.566</v>
      </c>
    </row>
    <row r="14" spans="1:7" ht="25.5" customHeight="1">
      <c r="A14" s="89">
        <v>7461</v>
      </c>
      <c r="B14" s="92" t="s">
        <v>53</v>
      </c>
      <c r="C14" s="94" t="s">
        <v>122</v>
      </c>
      <c r="D14" s="96">
        <f>G14</f>
        <v>750</v>
      </c>
      <c r="E14" s="95"/>
      <c r="F14" s="95"/>
      <c r="G14" s="96">
        <v>750</v>
      </c>
    </row>
    <row r="15" spans="1:7" ht="25.5" customHeight="1">
      <c r="A15" s="89">
        <v>7310</v>
      </c>
      <c r="B15" s="92" t="s">
        <v>49</v>
      </c>
      <c r="C15" s="94" t="s">
        <v>120</v>
      </c>
      <c r="D15" s="96">
        <f>G15</f>
        <v>1047.07</v>
      </c>
      <c r="E15" s="97"/>
      <c r="F15" s="97"/>
      <c r="G15" s="96">
        <v>1047.07</v>
      </c>
    </row>
    <row r="16" spans="1:7" ht="15" customHeight="1">
      <c r="A16" s="90"/>
      <c r="B16" s="90" t="s">
        <v>66</v>
      </c>
      <c r="C16" s="98"/>
      <c r="D16" s="91">
        <f>SUM(D9:D15)</f>
        <v>3270.682</v>
      </c>
      <c r="E16" s="90"/>
      <c r="F16" s="90"/>
      <c r="G16" s="91">
        <f>G9+G10+G11+G12+G13+G14+G15</f>
        <v>3270.682</v>
      </c>
    </row>
    <row r="17" spans="2:4" ht="38.25" customHeight="1">
      <c r="B17" s="74" t="s">
        <v>67</v>
      </c>
      <c r="D17" s="74" t="s">
        <v>68</v>
      </c>
    </row>
    <row r="18" ht="15.75" customHeight="1"/>
  </sheetData>
  <sheetProtection/>
  <mergeCells count="8">
    <mergeCell ref="A6:A7"/>
    <mergeCell ref="B6:B7"/>
    <mergeCell ref="B4:E4"/>
    <mergeCell ref="C5:C7"/>
    <mergeCell ref="D5:D7"/>
    <mergeCell ref="E5:E7"/>
    <mergeCell ref="F5:F7"/>
    <mergeCell ref="G5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4" sqref="C1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6" width="13.25390625" style="0" customWidth="1"/>
    <col min="7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27</v>
      </c>
    </row>
    <row r="2" ht="15" customHeight="1">
      <c r="N2" t="s">
        <v>28</v>
      </c>
    </row>
    <row r="3" spans="11:14" ht="15" customHeight="1">
      <c r="K3" s="14"/>
      <c r="L3" s="14"/>
      <c r="N3" t="s">
        <v>47</v>
      </c>
    </row>
    <row r="4" spans="3:16" ht="30.75" customHeight="1">
      <c r="C4" s="1" t="s">
        <v>46</v>
      </c>
      <c r="D4" s="1"/>
      <c r="E4" s="1"/>
      <c r="F4" s="1"/>
      <c r="G4" s="1"/>
      <c r="H4" s="1"/>
      <c r="K4" s="47"/>
      <c r="L4" s="48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70" t="s">
        <v>2</v>
      </c>
      <c r="F5" s="71"/>
      <c r="G5" s="71"/>
      <c r="H5" s="71"/>
      <c r="I5" s="71"/>
      <c r="J5" s="71"/>
      <c r="K5" s="72"/>
      <c r="L5" s="72"/>
      <c r="M5" s="71"/>
      <c r="N5" s="71"/>
      <c r="O5" s="71"/>
      <c r="P5" s="73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8" t="s">
        <v>29</v>
      </c>
      <c r="D7" s="36">
        <f>E7+F7+G7+H7+I7+J7+K7+L7+M7+N7+O7+P7</f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93" customHeight="1">
      <c r="A8" s="29">
        <v>150</v>
      </c>
      <c r="B8" s="4"/>
      <c r="C8" s="32" t="s">
        <v>23</v>
      </c>
      <c r="D8" s="39">
        <f aca="true" t="shared" si="0" ref="D8:D15">SUM(E8:P8)</f>
        <v>380000</v>
      </c>
      <c r="E8" s="40"/>
      <c r="F8" s="40">
        <f>F9</f>
        <v>380000</v>
      </c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30.75" customHeight="1">
      <c r="A9" s="29"/>
      <c r="B9" s="49">
        <v>3110</v>
      </c>
      <c r="C9" s="50" t="s">
        <v>30</v>
      </c>
      <c r="D9" s="51">
        <f t="shared" si="0"/>
        <v>380000</v>
      </c>
      <c r="E9" s="34"/>
      <c r="F9" s="60">
        <v>380000</v>
      </c>
      <c r="G9" s="34"/>
      <c r="H9" s="34"/>
      <c r="I9" s="52"/>
      <c r="J9" s="34"/>
      <c r="K9" s="34"/>
      <c r="L9" s="34"/>
      <c r="M9" s="34"/>
      <c r="N9" s="34"/>
      <c r="O9" s="34"/>
      <c r="P9" s="34"/>
    </row>
    <row r="10" spans="1:16" ht="30.75" customHeight="1">
      <c r="A10" s="19">
        <v>5062</v>
      </c>
      <c r="B10" s="4"/>
      <c r="C10" s="22" t="s">
        <v>36</v>
      </c>
      <c r="D10" s="39">
        <f t="shared" si="0"/>
        <v>36250</v>
      </c>
      <c r="E10" s="34"/>
      <c r="F10" s="59">
        <f>F11</f>
        <v>36250</v>
      </c>
      <c r="G10" s="34"/>
      <c r="H10" s="34"/>
      <c r="I10" s="54"/>
      <c r="J10" s="34"/>
      <c r="K10" s="34"/>
      <c r="L10" s="34"/>
      <c r="M10" s="34"/>
      <c r="N10" s="34"/>
      <c r="O10" s="34"/>
      <c r="P10" s="34"/>
    </row>
    <row r="11" spans="1:17" ht="31.5" customHeight="1">
      <c r="A11" s="19"/>
      <c r="B11" s="49">
        <v>3110</v>
      </c>
      <c r="C11" s="50" t="s">
        <v>30</v>
      </c>
      <c r="D11" s="51">
        <f t="shared" si="0"/>
        <v>36250</v>
      </c>
      <c r="E11" s="39"/>
      <c r="F11" s="52">
        <v>36250</v>
      </c>
      <c r="G11" s="39"/>
      <c r="H11" s="39"/>
      <c r="I11" s="52"/>
      <c r="J11" s="39"/>
      <c r="K11" s="39"/>
      <c r="L11" s="39"/>
      <c r="M11" s="39"/>
      <c r="N11" s="39"/>
      <c r="O11" s="39"/>
      <c r="P11" s="39"/>
      <c r="Q11" s="33" t="e">
        <f>#REF!</f>
        <v>#REF!</v>
      </c>
    </row>
    <row r="12" spans="1:17" ht="48" customHeight="1">
      <c r="A12" s="19">
        <v>6010</v>
      </c>
      <c r="B12" s="49"/>
      <c r="C12" s="22" t="s">
        <v>40</v>
      </c>
      <c r="D12" s="39">
        <f>F12</f>
        <v>31796</v>
      </c>
      <c r="E12" s="40"/>
      <c r="F12" s="59">
        <f>F13</f>
        <v>31796</v>
      </c>
      <c r="G12" s="40"/>
      <c r="H12" s="40"/>
      <c r="I12" s="63"/>
      <c r="J12" s="40"/>
      <c r="K12" s="40"/>
      <c r="L12" s="40"/>
      <c r="M12" s="40"/>
      <c r="N12" s="40"/>
      <c r="O12" s="40"/>
      <c r="P12" s="40"/>
      <c r="Q12" s="55"/>
    </row>
    <row r="13" spans="1:17" ht="22.5" customHeight="1">
      <c r="A13" s="19"/>
      <c r="B13" s="49">
        <v>3132</v>
      </c>
      <c r="C13" s="50" t="s">
        <v>31</v>
      </c>
      <c r="D13" s="51">
        <f>F13</f>
        <v>31796</v>
      </c>
      <c r="E13" s="40"/>
      <c r="F13" s="63">
        <v>31796</v>
      </c>
      <c r="G13" s="40"/>
      <c r="H13" s="40"/>
      <c r="I13" s="63"/>
      <c r="J13" s="40"/>
      <c r="K13" s="40"/>
      <c r="L13" s="40"/>
      <c r="M13" s="40"/>
      <c r="N13" s="40"/>
      <c r="O13" s="40"/>
      <c r="P13" s="40"/>
      <c r="Q13" s="55"/>
    </row>
    <row r="14" spans="1:17" ht="30" customHeight="1">
      <c r="A14" s="19">
        <v>6030</v>
      </c>
      <c r="B14" s="53"/>
      <c r="C14" s="23" t="s">
        <v>39</v>
      </c>
      <c r="D14" s="39">
        <f t="shared" si="0"/>
        <v>422000</v>
      </c>
      <c r="E14" s="40"/>
      <c r="F14" s="40">
        <f>F15</f>
        <v>422000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5"/>
    </row>
    <row r="15" spans="1:17" ht="33" customHeight="1">
      <c r="A15" s="19"/>
      <c r="B15" s="49">
        <v>3110</v>
      </c>
      <c r="C15" s="50" t="s">
        <v>30</v>
      </c>
      <c r="D15" s="51">
        <f t="shared" si="0"/>
        <v>422000</v>
      </c>
      <c r="E15" s="65"/>
      <c r="F15" s="65">
        <v>422000</v>
      </c>
      <c r="G15" s="40"/>
      <c r="H15" s="40"/>
      <c r="I15" s="52"/>
      <c r="J15" s="40"/>
      <c r="K15" s="40"/>
      <c r="L15" s="40"/>
      <c r="M15" s="40"/>
      <c r="N15" s="40"/>
      <c r="O15" s="40"/>
      <c r="P15" s="40"/>
      <c r="Q15" s="55"/>
    </row>
    <row r="16" spans="1:17" ht="18" customHeight="1" hidden="1">
      <c r="A16" s="19"/>
      <c r="B16" s="4"/>
      <c r="C16" s="23"/>
      <c r="D16" s="24"/>
      <c r="E16" s="25"/>
      <c r="F16" s="25"/>
      <c r="G16" s="25"/>
      <c r="H16" s="25"/>
      <c r="I16" s="56"/>
      <c r="J16" s="25"/>
      <c r="K16" s="25"/>
      <c r="L16" s="25"/>
      <c r="M16" s="25"/>
      <c r="N16" s="25"/>
      <c r="O16" s="25"/>
      <c r="P16" s="25"/>
      <c r="Q16" s="25" t="e">
        <f>#REF!+Q17</f>
        <v>#REF!</v>
      </c>
    </row>
    <row r="17" spans="1:16" ht="27" customHeight="1" hidden="1">
      <c r="A17" s="19"/>
      <c r="B17" s="4"/>
      <c r="C17" s="30"/>
      <c r="D17" s="12"/>
      <c r="E17" s="3"/>
      <c r="F17" s="2"/>
      <c r="G17" s="2"/>
      <c r="H17" s="2"/>
      <c r="I17" s="57"/>
      <c r="J17" s="2"/>
      <c r="K17" s="2"/>
      <c r="L17" s="2"/>
      <c r="M17" s="2"/>
      <c r="N17" s="2"/>
      <c r="O17" s="2"/>
      <c r="P17" s="2"/>
    </row>
    <row r="18" spans="1:16" ht="19.5" customHeight="1" hidden="1">
      <c r="A18" s="19"/>
      <c r="B18" s="4"/>
      <c r="C18" s="22"/>
      <c r="D18" s="12"/>
      <c r="E18" s="3"/>
      <c r="F18" s="3"/>
      <c r="G18" s="3"/>
      <c r="H18" s="3"/>
      <c r="I18" s="58"/>
      <c r="J18" s="3"/>
      <c r="K18" s="3"/>
      <c r="L18" s="3"/>
      <c r="M18" s="3"/>
      <c r="N18" s="3"/>
      <c r="O18" s="3"/>
      <c r="P18" s="3"/>
    </row>
    <row r="19" spans="1:16" ht="19.5" customHeight="1" hidden="1">
      <c r="A19" s="19"/>
      <c r="B19" s="4"/>
      <c r="C19" s="30"/>
      <c r="D19" s="12"/>
      <c r="E19" s="3"/>
      <c r="F19" s="3"/>
      <c r="G19" s="3"/>
      <c r="H19" s="3"/>
      <c r="I19" s="58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58"/>
      <c r="J20" s="3"/>
      <c r="K20" s="3"/>
      <c r="L20" s="3"/>
      <c r="M20" s="3"/>
      <c r="N20" s="3"/>
      <c r="O20" s="3"/>
      <c r="P20" s="3"/>
    </row>
    <row r="21" spans="1:16" ht="21" customHeight="1" hidden="1">
      <c r="A21" s="19"/>
      <c r="B21" s="4"/>
      <c r="C21" s="31"/>
      <c r="D21" s="12"/>
      <c r="E21" s="3"/>
      <c r="F21" s="3"/>
      <c r="G21" s="3"/>
      <c r="H21" s="3"/>
      <c r="I21" s="58"/>
      <c r="J21" s="3"/>
      <c r="K21" s="3"/>
      <c r="L21" s="3"/>
      <c r="M21" s="3"/>
      <c r="N21" s="3"/>
      <c r="O21" s="3"/>
      <c r="P21" s="3"/>
    </row>
    <row r="22" spans="1:16" ht="21" customHeight="1" hidden="1">
      <c r="A22" s="19"/>
      <c r="B22" s="4"/>
      <c r="C22" s="30"/>
      <c r="D22" s="12"/>
      <c r="E22" s="3"/>
      <c r="F22" s="3"/>
      <c r="G22" s="3"/>
      <c r="H22" s="3"/>
      <c r="I22" s="58"/>
      <c r="J22" s="3"/>
      <c r="K22" s="3"/>
      <c r="L22" s="3"/>
      <c r="M22" s="3"/>
      <c r="N22" s="3"/>
      <c r="O22" s="3"/>
      <c r="P22" s="3"/>
    </row>
    <row r="23" spans="1:16" ht="18" customHeight="1" hidden="1">
      <c r="A23" s="19"/>
      <c r="B23" s="4"/>
      <c r="C23" s="23"/>
      <c r="D23" s="12"/>
      <c r="E23" s="25"/>
      <c r="F23" s="25"/>
      <c r="G23" s="25"/>
      <c r="H23" s="25"/>
      <c r="I23" s="56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20"/>
      <c r="D24" s="12"/>
      <c r="E24" s="25"/>
      <c r="F24" s="25"/>
      <c r="G24" s="25"/>
      <c r="H24" s="25"/>
      <c r="I24" s="56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0"/>
      <c r="D25" s="12"/>
      <c r="E25" s="25"/>
      <c r="F25" s="25"/>
      <c r="G25" s="25"/>
      <c r="H25" s="25"/>
      <c r="I25" s="56"/>
      <c r="J25" s="25"/>
      <c r="K25" s="25"/>
      <c r="L25" s="25"/>
      <c r="M25" s="25"/>
      <c r="N25" s="25"/>
      <c r="O25" s="25"/>
      <c r="P25" s="25"/>
    </row>
    <row r="26" spans="1:16" ht="18" customHeight="1" hidden="1">
      <c r="A26" s="19"/>
      <c r="B26" s="4"/>
      <c r="C26" s="30"/>
      <c r="D26" s="12"/>
      <c r="E26" s="25"/>
      <c r="F26" s="25"/>
      <c r="G26" s="25"/>
      <c r="H26" s="25"/>
      <c r="I26" s="56"/>
      <c r="J26" s="25"/>
      <c r="K26" s="25"/>
      <c r="L26" s="25"/>
      <c r="M26" s="25"/>
      <c r="N26" s="25"/>
      <c r="O26" s="25"/>
      <c r="P26" s="25"/>
    </row>
    <row r="27" spans="1:16" ht="18" customHeight="1" hidden="1">
      <c r="A27" s="19"/>
      <c r="B27" s="4"/>
      <c r="C27" s="21"/>
      <c r="D27" s="12"/>
      <c r="E27" s="3"/>
      <c r="F27" s="2"/>
      <c r="G27" s="2"/>
      <c r="H27" s="2"/>
      <c r="I27" s="57"/>
      <c r="J27" s="2"/>
      <c r="K27" s="2"/>
      <c r="L27" s="2"/>
      <c r="M27" s="2"/>
      <c r="N27" s="2"/>
      <c r="O27" s="2"/>
      <c r="P27" s="2"/>
    </row>
    <row r="28" spans="1:17" s="28" customFormat="1" ht="17.25" customHeight="1">
      <c r="A28" s="19"/>
      <c r="B28" s="19"/>
      <c r="C28" s="26" t="s">
        <v>32</v>
      </c>
      <c r="D28" s="33">
        <f>D8+D10+D12+D14</f>
        <v>870046</v>
      </c>
      <c r="E28" s="33">
        <f>E8+E10+E12+E14</f>
        <v>0</v>
      </c>
      <c r="F28" s="33">
        <f>F14+F12+F10+F8</f>
        <v>870046</v>
      </c>
      <c r="G28" s="24">
        <f>G11+G8</f>
        <v>0</v>
      </c>
      <c r="H28" s="24">
        <f>H11+H8</f>
        <v>0</v>
      </c>
      <c r="I28" s="24">
        <f>I8+I10+I14</f>
        <v>0</v>
      </c>
      <c r="J28" s="24">
        <f aca="true" t="shared" si="1" ref="J28:P28">J11+J8</f>
        <v>0</v>
      </c>
      <c r="K28" s="24">
        <f t="shared" si="1"/>
        <v>0</v>
      </c>
      <c r="L28" s="24">
        <f t="shared" si="1"/>
        <v>0</v>
      </c>
      <c r="M28" s="24">
        <f t="shared" si="1"/>
        <v>0</v>
      </c>
      <c r="N28" s="24">
        <f t="shared" si="1"/>
        <v>0</v>
      </c>
      <c r="O28" s="24">
        <f t="shared" si="1"/>
        <v>0</v>
      </c>
      <c r="P28" s="24">
        <f t="shared" si="1"/>
        <v>0</v>
      </c>
      <c r="Q28" s="27" t="e">
        <f>#REF!+Q23</f>
        <v>#REF!</v>
      </c>
    </row>
    <row r="29" spans="1:17" s="28" customFormat="1" ht="68.25" customHeight="1">
      <c r="A29" s="45"/>
      <c r="B29" s="45"/>
      <c r="C29" s="41" t="s">
        <v>24</v>
      </c>
      <c r="D29" s="42"/>
      <c r="E29" s="43"/>
      <c r="F29" s="44"/>
      <c r="G29" s="44"/>
      <c r="H29" s="44"/>
      <c r="I29" s="13"/>
      <c r="J29" s="13"/>
      <c r="K29" s="13"/>
      <c r="L29" s="13"/>
      <c r="M29" s="13"/>
      <c r="N29" s="13"/>
      <c r="O29" s="13"/>
      <c r="P29" s="13"/>
      <c r="Q29" s="46"/>
    </row>
    <row r="30" spans="7:16" s="14" customFormat="1" ht="69" customHeight="1">
      <c r="G30" s="44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50.25" customHeight="1">
      <c r="A32" s="10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50.25" customHeight="1">
      <c r="A33" s="10"/>
      <c r="B33" s="9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4" customFormat="1" ht="14.25" customHeight="1">
      <c r="A34" s="9"/>
      <c r="B34" s="9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.75">
      <c r="A36" s="9"/>
      <c r="B36" s="9"/>
      <c r="C36" s="1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 customHeight="1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 customHeight="1">
      <c r="A55" s="10"/>
      <c r="B55" s="9"/>
      <c r="C55" s="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4" customFormat="1" ht="15" customHeight="1">
      <c r="A56" s="10"/>
      <c r="B56" s="9"/>
      <c r="C56" s="9"/>
      <c r="D56" s="16"/>
      <c r="E56" s="13"/>
      <c r="F56" s="13"/>
      <c r="G56" s="13"/>
      <c r="H56" s="13"/>
      <c r="I56" s="13"/>
      <c r="J56" s="17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ht="15" customHeight="1">
      <c r="A60" s="9"/>
      <c r="B60" s="9"/>
      <c r="C60" s="1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4" customFormat="1" ht="15" customHeight="1">
      <c r="A61" s="9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4" customFormat="1" ht="15">
      <c r="A62" s="9"/>
      <c r="B62" s="9"/>
      <c r="C62" s="10"/>
      <c r="H62" s="11"/>
      <c r="I62" s="11"/>
      <c r="J62" s="11"/>
      <c r="K62" s="11"/>
      <c r="L62" s="11"/>
      <c r="M62" s="11"/>
      <c r="N62" s="11"/>
      <c r="O62" s="11"/>
      <c r="P62" s="11"/>
    </row>
    <row r="63" ht="15">
      <c r="C63" s="10"/>
    </row>
    <row r="64" ht="12.75">
      <c r="C64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9" sqref="F19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1.25390625" style="0" customWidth="1"/>
    <col min="5" max="5" width="11.125" style="0" customWidth="1"/>
    <col min="6" max="6" width="10.875" style="0" customWidth="1"/>
    <col min="7" max="7" width="9.25390625" style="0" customWidth="1"/>
    <col min="8" max="8" width="9.625" style="0" customWidth="1"/>
    <col min="9" max="9" width="11.62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25</v>
      </c>
    </row>
    <row r="3" ht="15" customHeight="1">
      <c r="N3" t="s">
        <v>26</v>
      </c>
    </row>
    <row r="4" spans="3:16" ht="30.75" customHeight="1">
      <c r="C4" s="1" t="s">
        <v>45</v>
      </c>
      <c r="D4" s="1"/>
      <c r="E4" s="1"/>
      <c r="F4" s="1"/>
      <c r="G4" s="1"/>
      <c r="H4" s="1"/>
      <c r="K4" s="64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70" t="s">
        <v>2</v>
      </c>
      <c r="F5" s="71"/>
      <c r="G5" s="71"/>
      <c r="H5" s="71"/>
      <c r="I5" s="71"/>
      <c r="J5" s="71"/>
      <c r="K5" s="72"/>
      <c r="L5" s="71"/>
      <c r="M5" s="71"/>
      <c r="N5" s="71"/>
      <c r="O5" s="71"/>
      <c r="P5" s="73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8" t="s">
        <v>20</v>
      </c>
      <c r="D7" s="36">
        <f>E7+F7+G7+H7+I7+J7+K7+L7+M7+N7+O7+P7</f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0.75" customHeight="1">
      <c r="A8" s="67">
        <v>4082</v>
      </c>
      <c r="B8" s="4"/>
      <c r="C8" s="32" t="s">
        <v>33</v>
      </c>
      <c r="D8" s="39">
        <f>SUM(E8:P8)</f>
        <v>60000</v>
      </c>
      <c r="E8" s="40">
        <f>E9+E10+E11</f>
        <v>0</v>
      </c>
      <c r="F8" s="40">
        <f>F9</f>
        <v>60000</v>
      </c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5.5" customHeight="1">
      <c r="A9" s="67"/>
      <c r="B9" s="4">
        <v>2210</v>
      </c>
      <c r="C9" s="30" t="s">
        <v>22</v>
      </c>
      <c r="D9" s="52">
        <f>F9</f>
        <v>60000</v>
      </c>
      <c r="E9" s="34"/>
      <c r="F9" s="60">
        <v>60000</v>
      </c>
      <c r="G9" s="34"/>
      <c r="H9" s="34"/>
      <c r="I9" s="35"/>
      <c r="J9" s="34"/>
      <c r="K9" s="34"/>
      <c r="L9" s="34"/>
      <c r="M9" s="34"/>
      <c r="N9" s="34"/>
      <c r="O9" s="34"/>
      <c r="P9" s="34"/>
    </row>
    <row r="10" spans="1:17" ht="70.5" customHeight="1">
      <c r="A10" s="67">
        <v>5062</v>
      </c>
      <c r="B10" s="4"/>
      <c r="C10" s="22" t="s">
        <v>38</v>
      </c>
      <c r="D10" s="39">
        <f aca="true" t="shared" si="0" ref="D10:D15">SUM(E10:P10)</f>
        <v>58968</v>
      </c>
      <c r="E10" s="39">
        <f>E11</f>
        <v>0</v>
      </c>
      <c r="F10" s="39">
        <f>F11</f>
        <v>58968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3">
        <f>Q11</f>
        <v>0</v>
      </c>
    </row>
    <row r="11" spans="1:16" ht="18.75" customHeight="1">
      <c r="A11" s="68"/>
      <c r="B11" s="4">
        <v>2800</v>
      </c>
      <c r="C11" s="30" t="s">
        <v>34</v>
      </c>
      <c r="D11" s="12">
        <f t="shared" si="0"/>
        <v>58968</v>
      </c>
      <c r="E11" s="3"/>
      <c r="F11" s="61">
        <v>58968</v>
      </c>
      <c r="G11" s="3"/>
      <c r="H11" s="3"/>
      <c r="I11" s="38"/>
      <c r="J11" s="3"/>
      <c r="K11" s="3"/>
      <c r="L11" s="3"/>
      <c r="M11" s="3"/>
      <c r="N11" s="3"/>
      <c r="O11" s="3"/>
      <c r="P11" s="3"/>
    </row>
    <row r="12" spans="1:16" ht="65.25" customHeight="1">
      <c r="A12" s="67">
        <v>5062</v>
      </c>
      <c r="B12" s="4"/>
      <c r="C12" s="22" t="s">
        <v>37</v>
      </c>
      <c r="D12" s="39">
        <f t="shared" si="0"/>
        <v>32920</v>
      </c>
      <c r="E12" s="39">
        <f>E13</f>
        <v>0</v>
      </c>
      <c r="F12" s="39">
        <f>F13</f>
        <v>32920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8" customHeight="1">
      <c r="A13" s="68"/>
      <c r="B13" s="4">
        <v>2210</v>
      </c>
      <c r="C13" s="30" t="s">
        <v>22</v>
      </c>
      <c r="D13" s="12">
        <f t="shared" si="0"/>
        <v>32920</v>
      </c>
      <c r="E13" s="3"/>
      <c r="F13" s="3">
        <v>32920</v>
      </c>
      <c r="G13" s="3"/>
      <c r="H13" s="3"/>
      <c r="I13" s="38"/>
      <c r="J13" s="3"/>
      <c r="K13" s="3"/>
      <c r="L13" s="3"/>
      <c r="M13" s="3"/>
      <c r="N13" s="3"/>
      <c r="O13" s="3"/>
      <c r="P13" s="3"/>
    </row>
    <row r="14" spans="1:17" ht="30.75" customHeight="1">
      <c r="A14" s="67">
        <v>6011</v>
      </c>
      <c r="B14" s="4"/>
      <c r="C14" s="22" t="s">
        <v>42</v>
      </c>
      <c r="D14" s="39">
        <f t="shared" si="0"/>
        <v>125000</v>
      </c>
      <c r="E14" s="39">
        <f>E13</f>
        <v>0</v>
      </c>
      <c r="F14" s="39">
        <f>F15</f>
        <v>125000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3">
        <f>Q13</f>
        <v>0</v>
      </c>
    </row>
    <row r="15" spans="1:17" ht="28.5" customHeight="1">
      <c r="A15" s="67"/>
      <c r="B15" s="4">
        <v>2210</v>
      </c>
      <c r="C15" s="30" t="s">
        <v>22</v>
      </c>
      <c r="D15" s="12">
        <f t="shared" si="0"/>
        <v>125000</v>
      </c>
      <c r="E15" s="63"/>
      <c r="F15" s="63">
        <v>125000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55"/>
    </row>
    <row r="16" spans="1:16" ht="32.25" customHeight="1">
      <c r="A16" s="67">
        <v>6014</v>
      </c>
      <c r="B16" s="29"/>
      <c r="C16" s="22" t="s">
        <v>41</v>
      </c>
      <c r="D16" s="24">
        <f>F16</f>
        <v>150000</v>
      </c>
      <c r="E16" s="25"/>
      <c r="F16" s="66">
        <f>F17</f>
        <v>150000</v>
      </c>
      <c r="G16" s="3"/>
      <c r="H16" s="3"/>
      <c r="I16" s="38"/>
      <c r="J16" s="3"/>
      <c r="K16" s="3"/>
      <c r="L16" s="3"/>
      <c r="M16" s="3"/>
      <c r="N16" s="3"/>
      <c r="O16" s="3"/>
      <c r="P16" s="3"/>
    </row>
    <row r="17" spans="1:16" ht="18" customHeight="1">
      <c r="A17" s="68"/>
      <c r="B17" s="4">
        <v>2240</v>
      </c>
      <c r="C17" s="30" t="s">
        <v>35</v>
      </c>
      <c r="D17" s="12">
        <f>SUM(E17:P17)</f>
        <v>150000</v>
      </c>
      <c r="E17" s="62"/>
      <c r="F17" s="62">
        <v>150000</v>
      </c>
      <c r="G17" s="3"/>
      <c r="H17" s="3"/>
      <c r="I17" s="38"/>
      <c r="J17" s="3"/>
      <c r="K17" s="3"/>
      <c r="L17" s="3"/>
      <c r="M17" s="3"/>
      <c r="N17" s="3"/>
      <c r="O17" s="3"/>
      <c r="P17" s="3"/>
    </row>
    <row r="18" spans="1:17" ht="30.75" customHeight="1">
      <c r="A18" s="67">
        <v>7350</v>
      </c>
      <c r="B18" s="4"/>
      <c r="C18" s="22" t="s">
        <v>43</v>
      </c>
      <c r="D18" s="39">
        <f>SUM(E18:P18)</f>
        <v>231066</v>
      </c>
      <c r="E18" s="39">
        <f>E17</f>
        <v>0</v>
      </c>
      <c r="F18" s="39">
        <f>F19+F20</f>
        <v>231066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3">
        <f>Q17</f>
        <v>0</v>
      </c>
    </row>
    <row r="19" spans="1:17" ht="30.75" customHeight="1">
      <c r="A19" s="67"/>
      <c r="B19" s="4">
        <v>2240</v>
      </c>
      <c r="C19" s="30" t="s">
        <v>35</v>
      </c>
      <c r="D19" s="52">
        <f>F19</f>
        <v>151066</v>
      </c>
      <c r="E19" s="63"/>
      <c r="F19" s="63">
        <v>151066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5"/>
    </row>
    <row r="20" spans="1:17" ht="28.5" customHeight="1">
      <c r="A20" s="67"/>
      <c r="B20" s="4">
        <v>2281</v>
      </c>
      <c r="C20" s="30" t="s">
        <v>44</v>
      </c>
      <c r="D20" s="12">
        <f>SUM(E20:P20)</f>
        <v>80000</v>
      </c>
      <c r="E20" s="63"/>
      <c r="F20" s="63">
        <v>80000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55"/>
    </row>
    <row r="21" spans="1:17" ht="18" customHeight="1" hidden="1">
      <c r="A21" s="19"/>
      <c r="B21" s="4"/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 t="e">
        <f>#REF!+Q22</f>
        <v>#REF!</v>
      </c>
    </row>
    <row r="22" spans="1:16" ht="27" customHeight="1" hidden="1">
      <c r="A22" s="19"/>
      <c r="B22" s="4"/>
      <c r="C22" s="30"/>
      <c r="D22" s="1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9.5" customHeight="1" hidden="1">
      <c r="A23" s="19"/>
      <c r="B23" s="4"/>
      <c r="C23" s="22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 hidden="1">
      <c r="A24" s="19"/>
      <c r="B24" s="4"/>
      <c r="C24" s="30"/>
      <c r="D24" s="1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" customHeight="1" hidden="1">
      <c r="A25" s="19"/>
      <c r="B25" s="4"/>
      <c r="C25" s="30"/>
      <c r="D25" s="1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" customHeight="1" hidden="1">
      <c r="A26" s="19"/>
      <c r="B26" s="4"/>
      <c r="C26" s="31"/>
      <c r="D26" s="1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" customHeight="1" hidden="1">
      <c r="A27" s="19"/>
      <c r="B27" s="4"/>
      <c r="C27" s="30"/>
      <c r="D27" s="1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 customHeight="1" hidden="1">
      <c r="A28" s="19"/>
      <c r="B28" s="4"/>
      <c r="C28" s="23"/>
      <c r="D28" s="1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8" customHeight="1" hidden="1">
      <c r="A29" s="19"/>
      <c r="B29" s="4"/>
      <c r="C29" s="20"/>
      <c r="D29" s="1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8" customHeight="1" hidden="1">
      <c r="A30" s="19"/>
      <c r="B30" s="4"/>
      <c r="C30" s="20"/>
      <c r="D30" s="1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8" customHeight="1" hidden="1">
      <c r="A31" s="19"/>
      <c r="B31" s="4"/>
      <c r="C31" s="30"/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8" customHeight="1" hidden="1">
      <c r="A32" s="19"/>
      <c r="B32" s="4"/>
      <c r="C32" s="21"/>
      <c r="D32" s="1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7" s="28" customFormat="1" ht="17.25" customHeight="1">
      <c r="A33" s="19"/>
      <c r="B33" s="19"/>
      <c r="C33" s="26" t="s">
        <v>21</v>
      </c>
      <c r="D33" s="24">
        <f>D18+D16+D14+D12+D10+D8</f>
        <v>657954</v>
      </c>
      <c r="E33" s="24">
        <f>E18+E16+E14+E12+E10+E8</f>
        <v>0</v>
      </c>
      <c r="F33" s="24">
        <f>F18+F16+F14+F12+F10+F8</f>
        <v>657954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 t="e">
        <f>#REF!+Q28</f>
        <v>#REF!</v>
      </c>
    </row>
    <row r="34" spans="1:17" s="28" customFormat="1" ht="68.25" customHeight="1">
      <c r="A34" s="45"/>
      <c r="B34" s="45"/>
      <c r="C34" s="41" t="s">
        <v>24</v>
      </c>
      <c r="D34" s="42"/>
      <c r="E34" s="43"/>
      <c r="F34" s="44"/>
      <c r="G34" s="44"/>
      <c r="H34" s="44"/>
      <c r="I34" s="13"/>
      <c r="J34" s="13"/>
      <c r="K34" s="13"/>
      <c r="L34" s="13"/>
      <c r="M34" s="13"/>
      <c r="N34" s="13"/>
      <c r="O34" s="13"/>
      <c r="P34" s="13"/>
      <c r="Q34" s="46"/>
    </row>
    <row r="35" spans="7:16" s="14" customFormat="1" ht="69" customHeight="1">
      <c r="G35" s="44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50.25" customHeight="1">
      <c r="A36" s="10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50.25" customHeight="1">
      <c r="A37" s="10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50.25" customHeight="1">
      <c r="A38" s="10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4.25" customHeight="1">
      <c r="A39" s="9"/>
      <c r="B39" s="9"/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.75">
      <c r="A41" s="9"/>
      <c r="B41" s="9"/>
      <c r="C41" s="1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>
      <c r="A50" s="9"/>
      <c r="B50" s="9"/>
      <c r="C50" s="9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 customHeight="1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 customHeight="1">
      <c r="A60" s="10"/>
      <c r="B60" s="9"/>
      <c r="C60" s="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4" customFormat="1" ht="15" customHeight="1">
      <c r="A61" s="10"/>
      <c r="B61" s="9"/>
      <c r="C61" s="9"/>
      <c r="D61" s="16"/>
      <c r="E61" s="13"/>
      <c r="F61" s="13"/>
      <c r="G61" s="13"/>
      <c r="H61" s="13"/>
      <c r="I61" s="13"/>
      <c r="J61" s="17"/>
      <c r="K61" s="13"/>
      <c r="L61" s="13"/>
      <c r="M61" s="13"/>
      <c r="N61" s="13"/>
      <c r="O61" s="13"/>
      <c r="P61" s="13"/>
    </row>
    <row r="62" spans="1:16" s="14" customFormat="1" ht="15" customHeight="1">
      <c r="A62" s="9"/>
      <c r="B62" s="9"/>
      <c r="C62" s="10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4" customFormat="1" ht="15" customHeight="1">
      <c r="A63" s="9"/>
      <c r="B63" s="9"/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15" customHeight="1">
      <c r="A64" s="9"/>
      <c r="B64" s="9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4" customFormat="1" ht="15" customHeight="1">
      <c r="A65" s="9"/>
      <c r="B65" s="9"/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4" customFormat="1" ht="15" customHeight="1">
      <c r="A66" s="9"/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4" customFormat="1" ht="15">
      <c r="A67" s="9"/>
      <c r="B67" s="9"/>
      <c r="C67" s="10"/>
      <c r="H67" s="11"/>
      <c r="I67" s="11"/>
      <c r="J67" s="11"/>
      <c r="K67" s="11"/>
      <c r="L67" s="11"/>
      <c r="M67" s="11"/>
      <c r="N67" s="11"/>
      <c r="O67" s="11"/>
      <c r="P67" s="11"/>
    </row>
    <row r="68" ht="15">
      <c r="C68" s="10"/>
    </row>
    <row r="69" ht="12.75">
      <c r="C69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2" sqref="C12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6" width="13.25390625" style="0" customWidth="1"/>
    <col min="7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52</v>
      </c>
    </row>
    <row r="2" ht="15" customHeight="1">
      <c r="N2" t="s">
        <v>28</v>
      </c>
    </row>
    <row r="3" spans="11:14" ht="15" customHeight="1">
      <c r="K3" s="14"/>
      <c r="L3" s="14"/>
      <c r="N3" t="s">
        <v>47</v>
      </c>
    </row>
    <row r="4" spans="3:16" ht="30.75" customHeight="1">
      <c r="C4" s="1" t="s">
        <v>48</v>
      </c>
      <c r="D4" s="1"/>
      <c r="E4" s="1"/>
      <c r="F4" s="1"/>
      <c r="G4" s="1"/>
      <c r="H4" s="1"/>
      <c r="K4" s="47"/>
      <c r="L4" s="48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70" t="s">
        <v>2</v>
      </c>
      <c r="F5" s="71"/>
      <c r="G5" s="71"/>
      <c r="H5" s="71"/>
      <c r="I5" s="71"/>
      <c r="J5" s="71"/>
      <c r="K5" s="72"/>
      <c r="L5" s="72"/>
      <c r="M5" s="71"/>
      <c r="N5" s="71"/>
      <c r="O5" s="71"/>
      <c r="P5" s="73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8" t="s">
        <v>29</v>
      </c>
      <c r="D7" s="36">
        <f>E7+F7+G7+H7+I7+J7+K7+L7+M7+N7+O7+P7</f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48" customHeight="1">
      <c r="A8" s="19">
        <v>7310</v>
      </c>
      <c r="B8" s="49"/>
      <c r="C8" s="22" t="s">
        <v>49</v>
      </c>
      <c r="D8" s="39">
        <f>F8</f>
        <v>1047070</v>
      </c>
      <c r="E8" s="40"/>
      <c r="F8" s="59">
        <f>F9</f>
        <v>1047070</v>
      </c>
      <c r="G8" s="40"/>
      <c r="H8" s="40"/>
      <c r="I8" s="63"/>
      <c r="J8" s="40"/>
      <c r="K8" s="40"/>
      <c r="L8" s="40"/>
      <c r="M8" s="40"/>
      <c r="N8" s="40"/>
      <c r="O8" s="40"/>
      <c r="P8" s="40"/>
      <c r="Q8" s="55"/>
    </row>
    <row r="9" spans="1:17" ht="22.5" customHeight="1">
      <c r="A9" s="19"/>
      <c r="B9" s="49">
        <v>3142</v>
      </c>
      <c r="C9" s="50" t="s">
        <v>50</v>
      </c>
      <c r="D9" s="51">
        <f>F9</f>
        <v>1047070</v>
      </c>
      <c r="E9" s="40"/>
      <c r="F9" s="63">
        <v>1047070</v>
      </c>
      <c r="G9" s="40"/>
      <c r="H9" s="40"/>
      <c r="I9" s="63"/>
      <c r="J9" s="40"/>
      <c r="K9" s="40"/>
      <c r="L9" s="40"/>
      <c r="M9" s="40"/>
      <c r="N9" s="40"/>
      <c r="O9" s="40"/>
      <c r="P9" s="40"/>
      <c r="Q9" s="55"/>
    </row>
    <row r="10" spans="1:17" ht="55.5" customHeight="1">
      <c r="A10" s="19">
        <v>7330</v>
      </c>
      <c r="B10" s="53"/>
      <c r="C10" s="69" t="s">
        <v>51</v>
      </c>
      <c r="D10" s="39">
        <f>SUM(E10:P10)</f>
        <v>603566</v>
      </c>
      <c r="E10" s="40"/>
      <c r="F10" s="40">
        <f>F11</f>
        <v>603566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55"/>
    </row>
    <row r="11" spans="1:17" ht="27.75" customHeight="1">
      <c r="A11" s="19"/>
      <c r="B11" s="49">
        <v>3142</v>
      </c>
      <c r="C11" s="50" t="s">
        <v>50</v>
      </c>
      <c r="D11" s="51">
        <f>SUM(E11:P11)</f>
        <v>603566</v>
      </c>
      <c r="E11" s="65"/>
      <c r="F11" s="65">
        <v>603566</v>
      </c>
      <c r="G11" s="40"/>
      <c r="H11" s="40"/>
      <c r="I11" s="52"/>
      <c r="J11" s="40"/>
      <c r="K11" s="40"/>
      <c r="L11" s="40"/>
      <c r="M11" s="40"/>
      <c r="N11" s="40"/>
      <c r="O11" s="40"/>
      <c r="P11" s="40"/>
      <c r="Q11" s="55"/>
    </row>
    <row r="12" spans="1:17" ht="55.5" customHeight="1">
      <c r="A12" s="19">
        <v>7461</v>
      </c>
      <c r="B12" s="53"/>
      <c r="C12" s="69" t="s">
        <v>53</v>
      </c>
      <c r="D12" s="39">
        <f>SUM(E12:P12)</f>
        <v>750000</v>
      </c>
      <c r="E12" s="40"/>
      <c r="F12" s="40">
        <f>F13</f>
        <v>750000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55"/>
    </row>
    <row r="13" spans="1:17" ht="27.75" customHeight="1">
      <c r="A13" s="19"/>
      <c r="B13" s="49">
        <v>3132</v>
      </c>
      <c r="C13" s="50" t="s">
        <v>31</v>
      </c>
      <c r="D13" s="51">
        <f>SUM(E13:P13)</f>
        <v>750000</v>
      </c>
      <c r="E13" s="65"/>
      <c r="F13" s="65">
        <v>750000</v>
      </c>
      <c r="G13" s="40"/>
      <c r="H13" s="40"/>
      <c r="I13" s="52"/>
      <c r="J13" s="40"/>
      <c r="K13" s="40"/>
      <c r="L13" s="40"/>
      <c r="M13" s="40"/>
      <c r="N13" s="40"/>
      <c r="O13" s="40"/>
      <c r="P13" s="40"/>
      <c r="Q13" s="55"/>
    </row>
    <row r="14" spans="1:17" ht="18" customHeight="1" hidden="1">
      <c r="A14" s="19"/>
      <c r="B14" s="4"/>
      <c r="C14" s="23"/>
      <c r="D14" s="24"/>
      <c r="E14" s="25"/>
      <c r="F14" s="25"/>
      <c r="G14" s="25"/>
      <c r="H14" s="25"/>
      <c r="I14" s="56"/>
      <c r="J14" s="25"/>
      <c r="K14" s="25"/>
      <c r="L14" s="25"/>
      <c r="M14" s="25"/>
      <c r="N14" s="25"/>
      <c r="O14" s="25"/>
      <c r="P14" s="25"/>
      <c r="Q14" s="25" t="e">
        <f>#REF!+Q15</f>
        <v>#REF!</v>
      </c>
    </row>
    <row r="15" spans="1:16" ht="27" customHeight="1" hidden="1">
      <c r="A15" s="19"/>
      <c r="B15" s="4"/>
      <c r="C15" s="30"/>
      <c r="D15" s="12"/>
      <c r="E15" s="3"/>
      <c r="F15" s="2"/>
      <c r="G15" s="2"/>
      <c r="H15" s="2"/>
      <c r="I15" s="57"/>
      <c r="J15" s="2"/>
      <c r="K15" s="2"/>
      <c r="L15" s="2"/>
      <c r="M15" s="2"/>
      <c r="N15" s="2"/>
      <c r="O15" s="2"/>
      <c r="P15" s="2"/>
    </row>
    <row r="16" spans="1:16" ht="19.5" customHeight="1" hidden="1">
      <c r="A16" s="19"/>
      <c r="B16" s="4"/>
      <c r="C16" s="22"/>
      <c r="D16" s="12"/>
      <c r="E16" s="3"/>
      <c r="F16" s="3"/>
      <c r="G16" s="3"/>
      <c r="H16" s="3"/>
      <c r="I16" s="58"/>
      <c r="J16" s="3"/>
      <c r="K16" s="3"/>
      <c r="L16" s="3"/>
      <c r="M16" s="3"/>
      <c r="N16" s="3"/>
      <c r="O16" s="3"/>
      <c r="P16" s="3"/>
    </row>
    <row r="17" spans="1:16" ht="19.5" customHeight="1" hidden="1">
      <c r="A17" s="19"/>
      <c r="B17" s="4"/>
      <c r="C17" s="30"/>
      <c r="D17" s="12"/>
      <c r="E17" s="3"/>
      <c r="F17" s="3"/>
      <c r="G17" s="3"/>
      <c r="H17" s="3"/>
      <c r="I17" s="58"/>
      <c r="J17" s="3"/>
      <c r="K17" s="3"/>
      <c r="L17" s="3"/>
      <c r="M17" s="3"/>
      <c r="N17" s="3"/>
      <c r="O17" s="3"/>
      <c r="P17" s="3"/>
    </row>
    <row r="18" spans="1:16" ht="21" customHeight="1" hidden="1">
      <c r="A18" s="19"/>
      <c r="B18" s="4"/>
      <c r="C18" s="30"/>
      <c r="D18" s="12"/>
      <c r="E18" s="3"/>
      <c r="F18" s="3"/>
      <c r="G18" s="3"/>
      <c r="H18" s="3"/>
      <c r="I18" s="58"/>
      <c r="J18" s="3"/>
      <c r="K18" s="3"/>
      <c r="L18" s="3"/>
      <c r="M18" s="3"/>
      <c r="N18" s="3"/>
      <c r="O18" s="3"/>
      <c r="P18" s="3"/>
    </row>
    <row r="19" spans="1:16" ht="21" customHeight="1" hidden="1">
      <c r="A19" s="19"/>
      <c r="B19" s="4"/>
      <c r="C19" s="31"/>
      <c r="D19" s="12"/>
      <c r="E19" s="3"/>
      <c r="F19" s="3"/>
      <c r="G19" s="3"/>
      <c r="H19" s="3"/>
      <c r="I19" s="58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58"/>
      <c r="J20" s="3"/>
      <c r="K20" s="3"/>
      <c r="L20" s="3"/>
      <c r="M20" s="3"/>
      <c r="N20" s="3"/>
      <c r="O20" s="3"/>
      <c r="P20" s="3"/>
    </row>
    <row r="21" spans="1:16" ht="18" customHeight="1" hidden="1">
      <c r="A21" s="19"/>
      <c r="B21" s="4"/>
      <c r="C21" s="23"/>
      <c r="D21" s="12"/>
      <c r="E21" s="25"/>
      <c r="F21" s="25"/>
      <c r="G21" s="25"/>
      <c r="H21" s="25"/>
      <c r="I21" s="56"/>
      <c r="J21" s="25"/>
      <c r="K21" s="25"/>
      <c r="L21" s="25"/>
      <c r="M21" s="25"/>
      <c r="N21" s="25"/>
      <c r="O21" s="25"/>
      <c r="P21" s="25"/>
    </row>
    <row r="22" spans="1:16" ht="18" customHeight="1" hidden="1">
      <c r="A22" s="19"/>
      <c r="B22" s="4"/>
      <c r="C22" s="20"/>
      <c r="D22" s="12"/>
      <c r="E22" s="25"/>
      <c r="F22" s="25"/>
      <c r="G22" s="25"/>
      <c r="H22" s="25"/>
      <c r="I22" s="56"/>
      <c r="J22" s="25"/>
      <c r="K22" s="25"/>
      <c r="L22" s="25"/>
      <c r="M22" s="25"/>
      <c r="N22" s="25"/>
      <c r="O22" s="25"/>
      <c r="P22" s="25"/>
    </row>
    <row r="23" spans="1:16" ht="18" customHeight="1" hidden="1">
      <c r="A23" s="19"/>
      <c r="B23" s="4"/>
      <c r="C23" s="20"/>
      <c r="D23" s="12"/>
      <c r="E23" s="25"/>
      <c r="F23" s="25"/>
      <c r="G23" s="25"/>
      <c r="H23" s="25"/>
      <c r="I23" s="56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30"/>
      <c r="D24" s="12"/>
      <c r="E24" s="25"/>
      <c r="F24" s="25"/>
      <c r="G24" s="25"/>
      <c r="H24" s="25"/>
      <c r="I24" s="56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1"/>
      <c r="D25" s="12"/>
      <c r="E25" s="3"/>
      <c r="F25" s="2"/>
      <c r="G25" s="2"/>
      <c r="H25" s="2"/>
      <c r="I25" s="57"/>
      <c r="J25" s="2"/>
      <c r="K25" s="2"/>
      <c r="L25" s="2"/>
      <c r="M25" s="2"/>
      <c r="N25" s="2"/>
      <c r="O25" s="2"/>
      <c r="P25" s="2"/>
    </row>
    <row r="26" spans="1:17" s="28" customFormat="1" ht="17.25" customHeight="1">
      <c r="A26" s="19"/>
      <c r="B26" s="19"/>
      <c r="C26" s="26" t="s">
        <v>32</v>
      </c>
      <c r="D26" s="33">
        <f>F26</f>
        <v>2400636</v>
      </c>
      <c r="E26" s="33"/>
      <c r="F26" s="33">
        <f>F12+F10+F8</f>
        <v>2400636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7" t="e">
        <f>#REF!+Q21</f>
        <v>#REF!</v>
      </c>
    </row>
    <row r="27" spans="1:17" s="28" customFormat="1" ht="68.25" customHeight="1">
      <c r="A27" s="45"/>
      <c r="B27" s="45"/>
      <c r="C27" s="41" t="s">
        <v>24</v>
      </c>
      <c r="D27" s="42"/>
      <c r="E27" s="43"/>
      <c r="F27" s="44"/>
      <c r="G27" s="44"/>
      <c r="H27" s="44"/>
      <c r="I27" s="13"/>
      <c r="J27" s="13"/>
      <c r="K27" s="13"/>
      <c r="L27" s="13"/>
      <c r="M27" s="13"/>
      <c r="N27" s="13"/>
      <c r="O27" s="13"/>
      <c r="P27" s="13"/>
      <c r="Q27" s="46"/>
    </row>
    <row r="28" spans="7:16" s="14" customFormat="1" ht="69" customHeight="1">
      <c r="G28" s="44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4" customFormat="1" ht="50.25" customHeight="1">
      <c r="A29" s="10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50.25" customHeight="1">
      <c r="A30" s="10"/>
      <c r="B30" s="9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4.25" customHeight="1">
      <c r="A32" s="9"/>
      <c r="B32" s="9"/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.75">
      <c r="A34" s="9"/>
      <c r="B34" s="9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 customHeight="1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 customHeight="1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10"/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ht="15" customHeight="1">
      <c r="A54" s="10"/>
      <c r="B54" s="9"/>
      <c r="C54" s="9"/>
      <c r="D54" s="16"/>
      <c r="E54" s="13"/>
      <c r="F54" s="13"/>
      <c r="G54" s="13"/>
      <c r="H54" s="13"/>
      <c r="I54" s="13"/>
      <c r="J54" s="17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1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 customHeight="1">
      <c r="A56" s="9"/>
      <c r="B56" s="9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5">
      <c r="A60" s="9"/>
      <c r="B60" s="9"/>
      <c r="C60" s="10"/>
      <c r="H60" s="11"/>
      <c r="I60" s="11"/>
      <c r="J60" s="11"/>
      <c r="K60" s="11"/>
      <c r="L60" s="11"/>
      <c r="M60" s="11"/>
      <c r="N60" s="11"/>
      <c r="O60" s="11"/>
      <c r="P60" s="11"/>
    </row>
    <row r="61" ht="15">
      <c r="C61" s="10"/>
    </row>
    <row r="62" ht="12.75">
      <c r="C6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comp</cp:lastModifiedBy>
  <cp:lastPrinted>2018-02-06T13:39:21Z</cp:lastPrinted>
  <dcterms:created xsi:type="dcterms:W3CDTF">2004-08-05T10:09:02Z</dcterms:created>
  <dcterms:modified xsi:type="dcterms:W3CDTF">2018-02-06T13:39:48Z</dcterms:modified>
  <cp:category/>
  <cp:version/>
  <cp:contentType/>
  <cp:contentStatus/>
</cp:coreProperties>
</file>