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95" yWindow="150" windowWidth="15600" windowHeight="8880" activeTab="6"/>
  </bookViews>
  <sheets>
    <sheet name="доходы" sheetId="1" r:id="rId1"/>
    <sheet name="фінансування" sheetId="2" r:id="rId2"/>
    <sheet name="Лист2" sheetId="3" state="hidden" r:id="rId3"/>
    <sheet name="видатки" sheetId="4" r:id="rId4"/>
    <sheet name="Лист1" sheetId="5" state="hidden" r:id="rId5"/>
    <sheet name="Програми" sheetId="6" r:id="rId6"/>
    <sheet name="трансферти" sheetId="7" r:id="rId7"/>
    <sheet name="бюджет розвитку" sheetId="8" r:id="rId8"/>
  </sheets>
  <definedNames>
    <definedName name="_xlnm.Print_Titles" localSheetId="3">'видатки'!$6:$11</definedName>
    <definedName name="_xlnm.Print_Area" localSheetId="5">'Програми'!$A$1:$J$29</definedName>
  </definedNames>
  <calcPr fullCalcOnLoad="1"/>
</workbook>
</file>

<file path=xl/sharedStrings.xml><?xml version="1.0" encoding="utf-8"?>
<sst xmlns="http://schemas.openxmlformats.org/spreadsheetml/2006/main" count="442" uniqueCount="300">
  <si>
    <t>Загальний фонд</t>
  </si>
  <si>
    <t>Земельний податок з юридичних осіб</t>
  </si>
  <si>
    <t>Земельний податок з фізичних осіб</t>
  </si>
  <si>
    <t>Державне мито</t>
  </si>
  <si>
    <t>Адміністративні штрафи та інші санкції</t>
  </si>
  <si>
    <t>Резервний фонд</t>
  </si>
  <si>
    <t>Спеціальний фонд</t>
  </si>
  <si>
    <t>Власні надходження бюджетних установ</t>
  </si>
  <si>
    <t>Фонд міської ради</t>
  </si>
  <si>
    <t>(тис.грн.)</t>
  </si>
  <si>
    <t>Разом</t>
  </si>
  <si>
    <t>Код</t>
  </si>
  <si>
    <t>у т.ч. бюджет розвитку</t>
  </si>
  <si>
    <t>Податкові надходження</t>
  </si>
  <si>
    <t>Х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</si>
  <si>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</si>
  <si>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</si>
  <si>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</si>
  <si>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Надходження  від штрафів та фінансових санкцій</t>
  </si>
  <si>
    <t>Інші неподаткові надходження</t>
  </si>
  <si>
    <t>Надходження сум кредиторської та депонентської заборгованості  підприємств, організацій та установ, щодо яких минув строк позовної давності</t>
  </si>
  <si>
    <t>Інші надходження</t>
  </si>
  <si>
    <t>Відсотки за користування позиками, які надавалися з  місцевих бюджетів</t>
  </si>
  <si>
    <t xml:space="preserve">Надходження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</si>
  <si>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</si>
  <si>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>Цільові фонди</t>
  </si>
  <si>
    <t>Разом доходів</t>
  </si>
  <si>
    <t>Всього доходів</t>
  </si>
  <si>
    <t xml:space="preserve">з них: </t>
  </si>
  <si>
    <t>Державне управління</t>
  </si>
  <si>
    <t>010100</t>
  </si>
  <si>
    <t>Функціонування законодавчої та виконавчої  влади</t>
  </si>
  <si>
    <t>060000</t>
  </si>
  <si>
    <t>Правоохоронна діяльність та забезпечення  безпеки держави</t>
  </si>
  <si>
    <t>060103</t>
  </si>
  <si>
    <t>Підрозділи дорожньо-патрульної служби та дорожнього нагляду</t>
  </si>
  <si>
    <t>060106</t>
  </si>
  <si>
    <t>Приймальники-розподільники для неповнолітніх</t>
  </si>
  <si>
    <t>060107</t>
  </si>
  <si>
    <t>Спеціальні приймальники-розподільники</t>
  </si>
  <si>
    <t>060702</t>
  </si>
  <si>
    <t>Професійно-пожежна охорона</t>
  </si>
  <si>
    <t>061003</t>
  </si>
  <si>
    <t>Адресно-довідкові бюро</t>
  </si>
  <si>
    <t>О61007</t>
  </si>
  <si>
    <t>Інші правоохоронні заходи і заклади</t>
  </si>
  <si>
    <t>Соціальний захист та соціальне забезпечення</t>
  </si>
  <si>
    <t>Житлово-комунальне господарство</t>
  </si>
  <si>
    <t>100400</t>
  </si>
  <si>
    <t>Підприємства і організації побутового обслуговування та інші підприємства і організації сфери послуг, що входять до комунальної власності</t>
  </si>
  <si>
    <t xml:space="preserve"> Культура і мистецтво</t>
  </si>
  <si>
    <t>Фізична культура і спорт</t>
  </si>
  <si>
    <t>х</t>
  </si>
  <si>
    <t>Інші послуги, пов’язані з економічною діяльністю</t>
  </si>
  <si>
    <t>Програма стабілізації та соціально-економічного розвитку територій</t>
  </si>
  <si>
    <t>Охорона навколишнього природного середовища та ядерна безпека</t>
  </si>
  <si>
    <t>240900</t>
  </si>
  <si>
    <t>Всього видатків</t>
  </si>
  <si>
    <t>240604</t>
  </si>
  <si>
    <t>150115</t>
  </si>
  <si>
    <t>240601</t>
  </si>
  <si>
    <t>Охорона та раціональне використання природних ресурсів</t>
  </si>
  <si>
    <t>Плата за послуги, що надаються  бюджетними установами згідно з функціональними повноваженнями</t>
  </si>
  <si>
    <t>Плата за оренду майна бюджетних установ</t>
  </si>
  <si>
    <t>Завершення проектів газіфікації сільских населених пунктів з високим ступенем готовності населен.пунктів</t>
  </si>
  <si>
    <t>Інша діяльність у сфері охорони навколишнього природного  середовища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</si>
  <si>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 діяльності</t>
  </si>
  <si>
    <t>Адміністративні штрафи  у сфері забезпечені безпеки  дорожнього руху</t>
  </si>
  <si>
    <t>Орендна плата з юридичних осіб</t>
  </si>
  <si>
    <t>Орендна плата з фізичних осіб</t>
  </si>
  <si>
    <t>Державне мито, пов`язане з видачею та оформленням закордонних паспортів(посвідок) та паспортів громадян України</t>
  </si>
  <si>
    <t>Частина чистого прибутку(доходу) господарських організацій, які належать до комунальної власності</t>
  </si>
  <si>
    <t>Екологічний податок</t>
  </si>
  <si>
    <t>тис .грн.</t>
  </si>
  <si>
    <t xml:space="preserve">Комунальні послуги та енергоносії </t>
  </si>
  <si>
    <t>Доходи від операцій з капіталом</t>
  </si>
  <si>
    <t>Надходження від продажу основного капіталу</t>
  </si>
  <si>
    <t>Надходження коштів від реалізації безхазяйного майна, знахідок, спадкового майна, майна, одержаного теріторіальною громадою в порядку спадкування чи дарування, а також валютні цінності і грошові кошти, власники яких невідомі</t>
  </si>
  <si>
    <t xml:space="preserve">Єдиний податок  </t>
  </si>
  <si>
    <t>Єдиний податок  з юридичних осіб</t>
  </si>
  <si>
    <t>Єдиний податок  з фізичних осіб</t>
  </si>
  <si>
    <t>Інші податки та збори</t>
  </si>
  <si>
    <t xml:space="preserve">Офіційні трансферти </t>
  </si>
  <si>
    <t>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</si>
  <si>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Кошти від продажу земельних ділянок несільськогосподарського призначення,що перебувають у державній або комунальній власності ,та  земельних ділянок, які знаходяться  на території АРК)</t>
  </si>
  <si>
    <t>Державне мито, що сплачується за місцем розгляду та оформлення документів, в т.ч. за оформлення документів на спадщину і дарування</t>
  </si>
  <si>
    <r>
      <t>Податок на нерухоме майно, відмінне від земельної ділянки, сплачений юридичними особами ,які є власниками об</t>
    </r>
    <r>
      <rPr>
        <sz val="9"/>
        <rFont val="Calibri"/>
        <family val="2"/>
      </rPr>
      <t>'</t>
    </r>
    <r>
      <rPr>
        <sz val="9"/>
        <rFont val="Arial"/>
        <family val="2"/>
      </rPr>
      <t>єктів 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</si>
  <si>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</rPr>
      <t>'</t>
    </r>
    <r>
      <rPr>
        <sz val="9"/>
        <rFont val="Arial"/>
        <family val="2"/>
      </rPr>
      <t>єктів житлової нерухомості</t>
    </r>
  </si>
  <si>
    <t xml:space="preserve"> Місцеві податки</t>
  </si>
  <si>
    <t>Податок на майно</t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</si>
  <si>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</rPr>
      <t>'</t>
    </r>
    <r>
      <rPr>
        <sz val="9"/>
        <rFont val="Arial"/>
        <family val="2"/>
      </rPr>
      <t>єктів нежитлової нерухомості</t>
    </r>
  </si>
  <si>
    <r>
      <t>Акцизний податок з реалізації суб</t>
    </r>
    <r>
      <rPr>
        <b/>
        <sz val="9"/>
        <color indexed="8"/>
        <rFont val="Calibri"/>
        <family val="2"/>
      </rPr>
      <t>'</t>
    </r>
    <r>
      <rPr>
        <b/>
        <sz val="9"/>
        <color indexed="8"/>
        <rFont val="Arial"/>
        <family val="2"/>
      </rPr>
      <t>єктами господарювання роздрібної торгівлі підакцизних товарів</t>
    </r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</si>
  <si>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</si>
  <si>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9"/>
        <rFont val="Calibri"/>
        <family val="2"/>
      </rPr>
      <t>'</t>
    </r>
    <r>
      <rPr>
        <sz val="9"/>
        <rFont val="Arial"/>
        <family val="2"/>
      </rPr>
      <t>єктів нежитлової нерухомості</t>
    </r>
  </si>
  <si>
    <t>Міський голова</t>
  </si>
  <si>
    <t>Ю.І.Онищенко</t>
  </si>
  <si>
    <t>Плата за надання адміністративних послуг</t>
  </si>
  <si>
    <t>Плата за надання інших адміністративних послуг</t>
  </si>
  <si>
    <t>Надходження від викідів забруднюючих речовин в атмосферне повітря стаціонарними джерелами забруднення</t>
  </si>
  <si>
    <t>Надходження від розміщення відходів у спеціально відведених для цього місцях чи на об*єктах, крім розміщення окремих видів відходів як вторинної сировини</t>
  </si>
  <si>
    <t>0100</t>
  </si>
  <si>
    <t>3000</t>
  </si>
  <si>
    <t>6000</t>
  </si>
  <si>
    <t>4000</t>
  </si>
  <si>
    <t>5000</t>
  </si>
  <si>
    <t>8000</t>
  </si>
  <si>
    <t>6030</t>
  </si>
  <si>
    <t>Організація благоустрою населених пунктів</t>
  </si>
  <si>
    <t>8700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</si>
  <si>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</si>
  <si>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</si>
  <si>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7330</t>
  </si>
  <si>
    <t>Будівництво та регіональний розвиток</t>
  </si>
  <si>
    <t>3133</t>
  </si>
  <si>
    <t>Інші заходи та заклади молодіжної політики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</si>
  <si>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</si>
  <si>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</si>
  <si>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0180</t>
  </si>
  <si>
    <t>Інша діяльність у сфері державного управління</t>
  </si>
  <si>
    <t>Будівництво інших об'єктів соціальної та виробничої інфраструктури комунальної власності</t>
  </si>
  <si>
    <t xml:space="preserve">Інші субвенції з місцевого бюджету </t>
  </si>
  <si>
    <t>Субвенції  з місцевих бюджетів іншим місцевим бюджетам</t>
  </si>
  <si>
    <t xml:space="preserve">Інші дотації з місцевого бюджету </t>
  </si>
  <si>
    <t>Дотації  з місцевих бюджетів іншим місцевим бюджетам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</si>
  <si>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</si>
  <si>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</si>
  <si>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</si>
  <si>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</si>
  <si>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</si>
  <si>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</si>
  <si>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8330</t>
  </si>
  <si>
    <t xml:space="preserve">ІІнша діяльність у сфері екології та охорони природних ресурсів </t>
  </si>
  <si>
    <t>Інша діяльність</t>
  </si>
  <si>
    <t>6011</t>
  </si>
  <si>
    <t>Експлуатація та технічне обслуговування житлового фонду</t>
  </si>
  <si>
    <t>Код програмної класифікації видатків та кредитування місцевих бюджетів</t>
  </si>
  <si>
    <t>0111</t>
  </si>
  <si>
    <t>0133</t>
  </si>
  <si>
    <t>1090</t>
  </si>
  <si>
    <t>1040</t>
  </si>
  <si>
    <t>0620</t>
  </si>
  <si>
    <t>0443</t>
  </si>
  <si>
    <t>0456</t>
  </si>
  <si>
    <t>0829</t>
  </si>
  <si>
    <t>0810</t>
  </si>
  <si>
    <t>0540</t>
  </si>
  <si>
    <t>0210150</t>
  </si>
  <si>
    <t>0210180</t>
  </si>
  <si>
    <t>0213242</t>
  </si>
  <si>
    <t>0213133</t>
  </si>
  <si>
    <t>0216011</t>
  </si>
  <si>
    <t>0216030</t>
  </si>
  <si>
    <t>0217330</t>
  </si>
  <si>
    <t>0217463</t>
  </si>
  <si>
    <t>0214082</t>
  </si>
  <si>
    <t>0215062</t>
  </si>
  <si>
    <t>0218700</t>
  </si>
  <si>
    <t>0218330</t>
  </si>
  <si>
    <t>Доходи  міського бюджету на 2019 рік</t>
  </si>
  <si>
    <t>Найменування згідно з Класифікацією доходів бюджету</t>
  </si>
  <si>
    <t>Усього</t>
  </si>
  <si>
    <t>Додаток № 1</t>
  </si>
  <si>
    <t>до рішення міської ради</t>
  </si>
  <si>
    <t>(грн)</t>
  </si>
  <si>
    <t>Найменування згідно з Класифікацією фінансування бюджету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</si>
  <si>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</si>
  <si>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</si>
  <si>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</si>
  <si>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</si>
  <si>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</si>
  <si>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</si>
  <si>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</si>
  <si>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Фінансування міського бюджету на 2019 рік</t>
  </si>
  <si>
    <t>до рішення  міської ради</t>
  </si>
  <si>
    <t xml:space="preserve">Міський голова </t>
  </si>
  <si>
    <t>Розподіл видатків міського бюджету на 2019 рік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</si>
  <si>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</si>
  <si>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</si>
  <si>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</si>
  <si>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Видатки споживання</t>
  </si>
  <si>
    <t>Видатки розвитку</t>
  </si>
  <si>
    <t xml:space="preserve">у тому числі бюджет розвитку </t>
  </si>
  <si>
    <t xml:space="preserve"> Оплата праці</t>
  </si>
  <si>
    <t>Забезпечення збору та вивезення сміття і відходів</t>
  </si>
  <si>
    <t>6014</t>
  </si>
  <si>
    <t>6017</t>
  </si>
  <si>
    <t>0216014</t>
  </si>
  <si>
    <t>0216017</t>
  </si>
  <si>
    <t xml:space="preserve">Інша діяльність, пов’язана з експлуатацією об’єктів житлово-комунального господарства </t>
  </si>
  <si>
    <t>Економічна діяльність</t>
  </si>
  <si>
    <t>0217130</t>
  </si>
  <si>
    <t>7130</t>
  </si>
  <si>
    <t>Здійснення  заходів із землеустрою</t>
  </si>
  <si>
    <t>0421</t>
  </si>
  <si>
    <t>0217310</t>
  </si>
  <si>
    <t>7310</t>
  </si>
  <si>
    <t>Транспорт та транспортна інфраструктура, дорожнє господарство</t>
  </si>
  <si>
    <t>0217461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</si>
  <si>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</si>
  <si>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</si>
  <si>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6082</t>
  </si>
  <si>
    <t>0216082</t>
  </si>
  <si>
    <t>0610</t>
  </si>
  <si>
    <t>Придбання житла для окремих категорій населення відповідно до законодавства</t>
  </si>
  <si>
    <t>Будівництво об'єктів житлово-комунального господарства</t>
  </si>
  <si>
    <t xml:space="preserve"> до рішення міської ради</t>
  </si>
  <si>
    <t>тис.грн.</t>
  </si>
  <si>
    <t>Розподіл витрат місцевого бюджету на реалізацію місцевих програм у 2019році</t>
  </si>
  <si>
    <t>Код Програмної класифікації видатків та кредитування місцевих бюджетів</t>
  </si>
  <si>
    <t>Найменування місцевої/регіональної програми</t>
  </si>
  <si>
    <t>Головний розпорядник: виконавчий комітет Попаснянської міської ради</t>
  </si>
  <si>
    <t xml:space="preserve">Програма експлуатації та технічного обслуговування житлового фонду комунальної власності територіальної громади міста Попасна </t>
  </si>
  <si>
    <t xml:space="preserve">Програма благоустрою міста Попасна </t>
  </si>
  <si>
    <t xml:space="preserve">Програма утримання та розвитку інфраструктури автомобільних доріг  міста Попасна 
на 2019 рік.
</t>
  </si>
  <si>
    <t xml:space="preserve">Програма реконструкції об’єктів комунального господарства територіальної громади  міста Попасна </t>
  </si>
  <si>
    <t xml:space="preserve">Програма з озеленення території міста Попасна </t>
  </si>
  <si>
    <t xml:space="preserve"> Програма з питань соціального захисту населення  м. Попасна та підтримки учасниківАТО(ООС) та членів їх сімей </t>
  </si>
  <si>
    <t xml:space="preserve"> Програма розвитку місцевого самоврядування та громадського суспільства у м. Попасна </t>
  </si>
  <si>
    <t xml:space="preserve"> Програма забезпечення функціонування комунальної установи Попаснянської міської ради  «Трудовий архів територіальних громад району» на 2019 рік.</t>
  </si>
  <si>
    <t xml:space="preserve">Програми розвитку фізичної культури і спорту у м. Попасна </t>
  </si>
  <si>
    <t xml:space="preserve">Програма  щодо відзначення державних, міських, професійних свят, ювілейних дат, заохочення за заслуги перед територіальною громадою міста Попасна </t>
  </si>
  <si>
    <t xml:space="preserve">Програма організаційного, інформаційно-аналітичного та матеріально-технічного забезпечення діяльності Попаснянської міської ради та її виконавчого комітету </t>
  </si>
  <si>
    <t xml:space="preserve">Міська цільова комплексна програма «Молодь Попасної» </t>
  </si>
  <si>
    <t>Програма проведення заходів із землеустрою в м. Попасна на 2019 рік.</t>
  </si>
  <si>
    <t xml:space="preserve"> Програма експлуатації об’єктів комунального господарства територіальної громади міста Попасна на 2019 рік.</t>
  </si>
  <si>
    <t xml:space="preserve">Програма  висвітлення діяльності Попаснянської міської ради, її виконкому, посадових осіб та депутатів міської ради в  засобах масової інформації  </t>
  </si>
  <si>
    <t>Рішення виконкому  від 18.12.2018 № 103</t>
  </si>
  <si>
    <t>Програма заьезпечення збору та вивезення сміття і відходів на території міста Попасна</t>
  </si>
  <si>
    <t>Рішення виконкому  від 18.12.2018 № 104</t>
  </si>
  <si>
    <t>Рішення виконкому  від 18.12.2018 № 105</t>
  </si>
  <si>
    <t>Рішення виконкому  від 18.12.2018 № 106</t>
  </si>
  <si>
    <t>Рішення виконкому  від 18.12.2018 № 107</t>
  </si>
  <si>
    <t>Рішення виконкому  від 18.12.2018 № 108</t>
  </si>
  <si>
    <t>Рішення виконкому  від 18.12.2018 № 109</t>
  </si>
  <si>
    <t>Рішення виконкому  від 18.12.2018 № 110</t>
  </si>
  <si>
    <t>Рішення виконкому  від 18.12.2018 № 111</t>
  </si>
  <si>
    <t>Рішення виконкому  від 18.12.2018 № 112</t>
  </si>
  <si>
    <t>Рішення виконкому  від 18.12.2018 № 113</t>
  </si>
  <si>
    <t>Рішення виконкому  від 18.12.2018 № 114</t>
  </si>
  <si>
    <t>Рішення виконкому  від 18.12.2018 № 115</t>
  </si>
  <si>
    <t>Рішення виконкому  від 18.12.2018 № 116</t>
  </si>
  <si>
    <t>Рішення виконкому  від 18.12.2018 № 117</t>
  </si>
  <si>
    <t>Рішення виконкому  від 18.12.2018 № 120</t>
  </si>
  <si>
    <t>Усьго:</t>
  </si>
  <si>
    <t>Додаток № 3</t>
  </si>
  <si>
    <t>Додаток   2</t>
  </si>
  <si>
    <t>Додаток № 4</t>
  </si>
  <si>
    <t xml:space="preserve">Фінансування за рахунок зміни залишків коштів бюджетів </t>
  </si>
  <si>
    <t>Кошти, одержані із загального фонду бюджету до бюджету розвитку (спеціального фонду)</t>
  </si>
  <si>
    <t>Додаток № 5</t>
  </si>
  <si>
    <t>Міжбюджетні трансферти на 2019 рік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</si>
  <si>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</si>
  <si>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</si>
  <si>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</si>
  <si>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</si>
  <si>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загального фонду на:</t>
  </si>
  <si>
    <t>спеціального фонду на:</t>
  </si>
  <si>
    <t>найменування трансферту*</t>
  </si>
  <si>
    <t>найменування трансферту**</t>
  </si>
  <si>
    <t>УСЬОГО</t>
  </si>
  <si>
    <t>Найменування бюджету - одержувача/ надавача міжбюджетного трансферту</t>
  </si>
  <si>
    <t>Співфінансування проектів ДФРР</t>
  </si>
  <si>
    <t>Попаснянський районний бюджет</t>
  </si>
  <si>
    <t>Білогорівський                 селищний бюджет</t>
  </si>
  <si>
    <t>Троїцький сільський бюджет</t>
  </si>
  <si>
    <t>Мирнодолинський                  селищний бюджет</t>
  </si>
  <si>
    <t>Малорязанцівський селищний бюджет</t>
  </si>
  <si>
    <t>Врубівський                 селищний бюджет</t>
  </si>
  <si>
    <t>Вовчоярівський              селищний бюджет</t>
  </si>
  <si>
    <t>Дата та номер документа, яким ухвалено місцеву регіональну програму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</si>
  <si>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</si>
  <si>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</si>
  <si>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</si>
  <si>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</si>
  <si>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</si>
  <si>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Додаток № 6</t>
  </si>
  <si>
    <t>Головний розпорядник - виконавчий комітет Попаснянської міської ради</t>
  </si>
  <si>
    <t>Придбання оргтехніки для виконавчого комітету Попаснянської міської ради ( 4 шт МФУ та 2 системні блоки)</t>
  </si>
  <si>
    <t>Організаційне, інформаційно-аналітичне та матеріально-технічне забезпечення діяльності міської ради</t>
  </si>
  <si>
    <t>Придбання квартири для учасниківАТО(ООС)</t>
  </si>
  <si>
    <t>Капітальний ремонт адміністративної будівлі СКП вул.Первомайська, 34 м.Попасна</t>
  </si>
  <si>
    <t>Інша діяльність, пов’язана з експлуатацією об’єктів ЖКГ</t>
  </si>
  <si>
    <t>Співфінансування капітального ремонту майданчиків ТПВ м.Попасна (конкурс місцевого розвитку)</t>
  </si>
  <si>
    <t>Реконструкція системи зовнішнього освітлення вулиці Лермонтова</t>
  </si>
  <si>
    <t>Співфінансування реконструкції алей, освітлення, тротуарів м.Попасна (конкурс місцевого розвитку)</t>
  </si>
  <si>
    <t>Реконструкція системи газопостачання багатоквартирного житлового фонду м.Попасна (програма Тепло в кожний дім)</t>
  </si>
  <si>
    <t>Капітальний ремонт багатоквартирних житлових будинків комунальної власності територіальної громади міста Попасна:
- вул. Первомайська, 146 (стяжка основних конструктивів стін будинку);
- вул. Ціолковського 29 (стяжка основних конструктивів стін будинку);
- вул. Ціолковського, 23 (укріплення бетонних плит перекриття на першому поверсі);
- вул. Бахмутська, 5 (капітальний ремонт шиферної покрівлі та фасаду будинку);
- вул. Бахмутська, 306 (ремонт сходинок та відмощення будинку);
- вул. Миру, 138 (ремонт пошкоджених приміщень жилого будинку)</t>
  </si>
  <si>
    <t>Придбання багаторічних насадженнь</t>
  </si>
  <si>
    <t>Капітальний ремонт площі Миру міста Попасна</t>
  </si>
  <si>
    <t xml:space="preserve">Придбання комунальної техніки (трактори) </t>
  </si>
  <si>
    <t>Співфінансування проектів на конкурс ДФРР капітального ремонту асфальто-бетонного покриття автомобільних доріг міста Попасна</t>
  </si>
  <si>
    <t>Розподіл коштів бюджету розвитку за об'єктами у 2019 році</t>
  </si>
  <si>
    <t>Утримання та розвиток автомобільних доріг та дорожньої інфраструктури за рахунок коштів інших місцевих бюджетів</t>
  </si>
  <si>
    <t>Оплата праці із нарахуваннями</t>
  </si>
  <si>
    <t>21  грудня  2018 р.№101/3</t>
  </si>
  <si>
    <t>21 грудня 2018р. № 101/3</t>
  </si>
  <si>
    <t>від 21.12.2018 року № 101/3</t>
  </si>
  <si>
    <t>Комишувахський селищний бюджет</t>
  </si>
  <si>
    <t>Код бюджету</t>
  </si>
  <si>
    <t>Дольове утримання трудового архіву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</si>
</sst>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,##0.0"/>
    <numFmt numFmtId="190" formatCode="#,##0.0_ ;[Red]\-#,##0.0\ "/>
    <numFmt numFmtId="191" formatCode="#,##0.000_ ;[Red]\-#,##0.000\ "/>
    <numFmt numFmtId="192" formatCode="#,##0.000"/>
    <numFmt numFmtId="193" formatCode="0.000"/>
    <numFmt numFmtId="194" formatCode="0.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0000_ ;[Red]\-#,##0.00000\ "/>
  </numFmts>
  <fonts count="104">
    <font>
      <sz val="10"/>
      <name val="Times New Roman Cyr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23"/>
      <name val="Arial"/>
      <family val="2"/>
    </font>
    <font>
      <sz val="8"/>
      <color indexed="23"/>
      <name val="Arial"/>
      <family val="2"/>
    </font>
    <font>
      <b/>
      <sz val="9"/>
      <color indexed="23"/>
      <name val="Arial"/>
      <family val="2"/>
    </font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0"/>
    </font>
    <font>
      <sz val="12"/>
      <name val="Times New Roman"/>
      <family val="1"/>
    </font>
    <font>
      <sz val="11"/>
      <name val="Arial"/>
      <family val="2"/>
    </font>
    <font>
      <b/>
      <sz val="10"/>
      <name val="Arial Cyr"/>
      <family val="0"/>
    </font>
    <font>
      <sz val="9"/>
      <name val="Calibri"/>
      <family val="2"/>
    </font>
    <font>
      <b/>
      <sz val="9"/>
      <color indexed="8"/>
      <name val="Calibri"/>
      <family val="2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4"/>
      <name val="Times New Roman Cyr"/>
      <family val="0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8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21"/>
      <name val="Times New Roman"/>
      <family val="1"/>
    </font>
    <font>
      <sz val="8"/>
      <name val="Times New Roman Cyr"/>
      <family val="0"/>
    </font>
    <font>
      <sz val="10"/>
      <color indexed="8"/>
      <name val="Arial CE"/>
      <family val="2"/>
    </font>
    <font>
      <b/>
      <sz val="14"/>
      <name val="Times New Roman Cyr"/>
      <family val="0"/>
    </font>
    <font>
      <sz val="12"/>
      <name val="Times New Roman Cyr"/>
      <family val="0"/>
    </font>
    <font>
      <sz val="14"/>
      <name val="Arial CE"/>
      <family val="0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3.5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10" fillId="0" borderId="0">
      <alignment/>
      <protection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7" borderId="1" applyNumberFormat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28" borderId="7" applyNumberFormat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8" fillId="0" borderId="0">
      <alignment/>
      <protection/>
    </xf>
    <xf numFmtId="0" fontId="2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91" fillId="30" borderId="0" applyNumberFormat="0" applyBorder="0" applyAlignment="0" applyProtection="0"/>
    <xf numFmtId="0" fontId="9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5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10" fillId="0" borderId="0" xfId="58" applyFont="1">
      <alignment/>
      <protection/>
    </xf>
    <xf numFmtId="0" fontId="8" fillId="0" borderId="0" xfId="58">
      <alignment/>
      <protection/>
    </xf>
    <xf numFmtId="0" fontId="11" fillId="0" borderId="0" xfId="58" applyFont="1" applyAlignment="1">
      <alignment horizontal="center"/>
      <protection/>
    </xf>
    <xf numFmtId="0" fontId="13" fillId="0" borderId="0" xfId="58" applyFont="1" applyAlignment="1">
      <alignment horizontal="justify"/>
      <protection/>
    </xf>
    <xf numFmtId="0" fontId="10" fillId="0" borderId="10" xfId="58" applyFont="1" applyBorder="1" applyAlignment="1">
      <alignment horizontal="center" vertical="top" wrapText="1"/>
      <protection/>
    </xf>
    <xf numFmtId="0" fontId="10" fillId="0" borderId="11" xfId="58" applyFont="1" applyBorder="1" applyAlignment="1">
      <alignment horizontal="center" vertical="top" wrapText="1"/>
      <protection/>
    </xf>
    <xf numFmtId="0" fontId="14" fillId="0" borderId="12" xfId="58" applyFont="1" applyBorder="1" applyAlignment="1">
      <alignment horizontal="center" vertical="top" wrapText="1"/>
      <protection/>
    </xf>
    <xf numFmtId="0" fontId="3" fillId="0" borderId="13" xfId="58" applyFont="1" applyBorder="1" applyAlignment="1">
      <alignment horizontal="center" vertical="top" wrapText="1"/>
      <protection/>
    </xf>
    <xf numFmtId="0" fontId="15" fillId="0" borderId="13" xfId="58" applyFont="1" applyBorder="1" applyAlignment="1">
      <alignment horizontal="center" vertical="top" wrapText="1"/>
      <protection/>
    </xf>
    <xf numFmtId="188" fontId="8" fillId="0" borderId="0" xfId="58" applyNumberFormat="1">
      <alignment/>
      <protection/>
    </xf>
    <xf numFmtId="0" fontId="18" fillId="0" borderId="13" xfId="58" applyFont="1" applyBorder="1" applyAlignment="1">
      <alignment horizontal="justify" vertical="top" wrapText="1"/>
      <protection/>
    </xf>
    <xf numFmtId="189" fontId="1" fillId="0" borderId="13" xfId="58" applyNumberFormat="1" applyFont="1" applyBorder="1" applyAlignment="1">
      <alignment horizontal="center" vertical="center" wrapText="1"/>
      <protection/>
    </xf>
    <xf numFmtId="0" fontId="14" fillId="0" borderId="13" xfId="58" applyFont="1" applyBorder="1" applyAlignment="1">
      <alignment horizontal="justify" vertical="top" wrapText="1"/>
      <protection/>
    </xf>
    <xf numFmtId="189" fontId="10" fillId="0" borderId="13" xfId="58" applyNumberFormat="1" applyFont="1" applyBorder="1" applyAlignment="1">
      <alignment horizontal="center" vertical="center" wrapText="1"/>
      <protection/>
    </xf>
    <xf numFmtId="189" fontId="3" fillId="0" borderId="13" xfId="58" applyNumberFormat="1" applyFont="1" applyBorder="1" applyAlignment="1">
      <alignment horizontal="center" vertical="center" wrapText="1"/>
      <protection/>
    </xf>
    <xf numFmtId="189" fontId="19" fillId="0" borderId="13" xfId="58" applyNumberFormat="1" applyFont="1" applyBorder="1" applyAlignment="1">
      <alignment horizontal="center" vertical="center" wrapText="1"/>
      <protection/>
    </xf>
    <xf numFmtId="0" fontId="16" fillId="0" borderId="13" xfId="58" applyFont="1" applyBorder="1" applyAlignment="1">
      <alignment horizontal="justify" vertical="top" wrapText="1"/>
      <protection/>
    </xf>
    <xf numFmtId="189" fontId="5" fillId="0" borderId="13" xfId="58" applyNumberFormat="1" applyFont="1" applyBorder="1" applyAlignment="1">
      <alignment horizontal="center" vertical="center" wrapText="1"/>
      <protection/>
    </xf>
    <xf numFmtId="189" fontId="10" fillId="0" borderId="13" xfId="58" applyNumberFormat="1" applyFont="1" applyFill="1" applyBorder="1" applyAlignment="1">
      <alignment horizontal="center" vertical="center" wrapText="1"/>
      <protection/>
    </xf>
    <xf numFmtId="189" fontId="4" fillId="0" borderId="13" xfId="58" applyNumberFormat="1" applyFont="1" applyBorder="1" applyAlignment="1">
      <alignment horizontal="center" vertical="center" wrapText="1"/>
      <protection/>
    </xf>
    <xf numFmtId="0" fontId="23" fillId="0" borderId="13" xfId="58" applyFont="1" applyBorder="1" applyAlignment="1">
      <alignment horizontal="justify" vertical="top" wrapText="1"/>
      <protection/>
    </xf>
    <xf numFmtId="0" fontId="25" fillId="0" borderId="13" xfId="58" applyFont="1" applyBorder="1" applyAlignment="1">
      <alignment horizontal="justify" vertical="top" wrapText="1"/>
      <protection/>
    </xf>
    <xf numFmtId="0" fontId="18" fillId="0" borderId="13" xfId="58" applyFont="1" applyBorder="1" applyAlignment="1">
      <alignment horizontal="center" vertical="top" wrapText="1"/>
      <protection/>
    </xf>
    <xf numFmtId="0" fontId="5" fillId="0" borderId="13" xfId="58" applyFont="1" applyBorder="1" applyAlignment="1">
      <alignment horizontal="center" vertical="top" wrapText="1"/>
      <protection/>
    </xf>
    <xf numFmtId="0" fontId="16" fillId="0" borderId="13" xfId="58" applyFont="1" applyBorder="1" applyAlignment="1">
      <alignment horizontal="center" vertical="top" wrapText="1"/>
      <protection/>
    </xf>
    <xf numFmtId="0" fontId="16" fillId="0" borderId="13" xfId="58" applyFont="1" applyFill="1" applyBorder="1" applyAlignment="1">
      <alignment horizontal="justify" vertical="top" wrapText="1"/>
      <protection/>
    </xf>
    <xf numFmtId="0" fontId="17" fillId="0" borderId="13" xfId="58" applyFont="1" applyFill="1" applyBorder="1" applyAlignment="1">
      <alignment horizontal="center" vertical="top" wrapText="1"/>
      <protection/>
    </xf>
    <xf numFmtId="189" fontId="5" fillId="0" borderId="13" xfId="58" applyNumberFormat="1" applyFont="1" applyFill="1" applyBorder="1" applyAlignment="1">
      <alignment horizontal="center" vertical="center" wrapText="1"/>
      <protection/>
    </xf>
    <xf numFmtId="0" fontId="5" fillId="0" borderId="13" xfId="58" applyFont="1" applyFill="1" applyBorder="1" applyAlignment="1">
      <alignment horizontal="justify" vertical="top" wrapText="1"/>
      <protection/>
    </xf>
    <xf numFmtId="0" fontId="26" fillId="0" borderId="0" xfId="56">
      <alignment/>
      <protection/>
    </xf>
    <xf numFmtId="0" fontId="27" fillId="0" borderId="0" xfId="56" applyFont="1" applyAlignment="1">
      <alignment horizontal="center"/>
      <protection/>
    </xf>
    <xf numFmtId="0" fontId="28" fillId="0" borderId="0" xfId="56" applyFont="1">
      <alignment/>
      <protection/>
    </xf>
    <xf numFmtId="0" fontId="29" fillId="0" borderId="0" xfId="58" applyFont="1">
      <alignment/>
      <protection/>
    </xf>
    <xf numFmtId="0" fontId="30" fillId="0" borderId="0" xfId="58" applyFont="1">
      <alignment/>
      <protection/>
    </xf>
    <xf numFmtId="0" fontId="18" fillId="0" borderId="13" xfId="58" applyFont="1" applyBorder="1" applyAlignment="1">
      <alignment horizontal="justify" wrapText="1"/>
      <protection/>
    </xf>
    <xf numFmtId="0" fontId="14" fillId="0" borderId="13" xfId="58" applyFont="1" applyBorder="1" applyAlignment="1">
      <alignment horizontal="justify" wrapText="1"/>
      <protection/>
    </xf>
    <xf numFmtId="0" fontId="17" fillId="0" borderId="13" xfId="58" applyFont="1" applyBorder="1" applyAlignment="1">
      <alignment horizontal="justify" wrapText="1"/>
      <protection/>
    </xf>
    <xf numFmtId="0" fontId="21" fillId="0" borderId="13" xfId="58" applyFont="1" applyBorder="1" applyAlignment="1">
      <alignment horizontal="justify" wrapText="1"/>
      <protection/>
    </xf>
    <xf numFmtId="0" fontId="20" fillId="0" borderId="13" xfId="58" applyFont="1" applyBorder="1" applyAlignment="1">
      <alignment horizontal="justify" wrapText="1"/>
      <protection/>
    </xf>
    <xf numFmtId="0" fontId="22" fillId="0" borderId="13" xfId="58" applyFont="1" applyFill="1" applyBorder="1" applyAlignment="1">
      <alignment horizontal="justify" wrapText="1"/>
      <protection/>
    </xf>
    <xf numFmtId="0" fontId="23" fillId="0" borderId="13" xfId="58" applyFont="1" applyBorder="1" applyAlignment="1">
      <alignment horizontal="justify" wrapText="1"/>
      <protection/>
    </xf>
    <xf numFmtId="0" fontId="25" fillId="0" borderId="13" xfId="58" applyFont="1" applyBorder="1" applyAlignment="1">
      <alignment horizontal="justify" wrapText="1"/>
      <protection/>
    </xf>
    <xf numFmtId="0" fontId="18" fillId="0" borderId="13" xfId="58" applyFont="1" applyFill="1" applyBorder="1" applyAlignment="1">
      <alignment horizontal="justify" vertical="top" wrapText="1"/>
      <protection/>
    </xf>
    <xf numFmtId="192" fontId="10" fillId="0" borderId="13" xfId="58" applyNumberFormat="1" applyFont="1" applyBorder="1" applyAlignment="1">
      <alignment horizontal="center" vertical="center" wrapText="1"/>
      <protection/>
    </xf>
    <xf numFmtId="192" fontId="5" fillId="0" borderId="13" xfId="58" applyNumberFormat="1" applyFont="1" applyBorder="1" applyAlignment="1">
      <alignment horizontal="center" vertical="center" wrapText="1"/>
      <protection/>
    </xf>
    <xf numFmtId="0" fontId="3" fillId="0" borderId="13" xfId="58" applyFont="1" applyBorder="1" applyAlignment="1">
      <alignment horizontal="justify" vertical="top" wrapText="1"/>
      <protection/>
    </xf>
    <xf numFmtId="0" fontId="16" fillId="0" borderId="13" xfId="58" applyFont="1" applyFill="1" applyBorder="1" applyAlignment="1">
      <alignment horizontal="justify" wrapText="1"/>
      <protection/>
    </xf>
    <xf numFmtId="189" fontId="4" fillId="0" borderId="13" xfId="58" applyNumberFormat="1" applyFont="1" applyFill="1" applyBorder="1" applyAlignment="1">
      <alignment horizontal="center" vertical="center" wrapText="1"/>
      <protection/>
    </xf>
    <xf numFmtId="189" fontId="19" fillId="0" borderId="13" xfId="58" applyNumberFormat="1" applyFont="1" applyFill="1" applyBorder="1" applyAlignment="1">
      <alignment horizontal="center" vertical="center" wrapText="1"/>
      <protection/>
    </xf>
    <xf numFmtId="0" fontId="14" fillId="0" borderId="13" xfId="58" applyFont="1" applyFill="1" applyBorder="1" applyAlignment="1">
      <alignment horizontal="justify" vertical="top" wrapText="1"/>
      <protection/>
    </xf>
    <xf numFmtId="0" fontId="14" fillId="0" borderId="13" xfId="58" applyFont="1" applyFill="1" applyBorder="1" applyAlignment="1">
      <alignment horizontal="justify" wrapText="1"/>
      <protection/>
    </xf>
    <xf numFmtId="189" fontId="3" fillId="0" borderId="13" xfId="58" applyNumberFormat="1" applyFont="1" applyFill="1" applyBorder="1" applyAlignment="1">
      <alignment horizontal="center" vertical="center" wrapText="1"/>
      <protection/>
    </xf>
    <xf numFmtId="0" fontId="14" fillId="0" borderId="13" xfId="0" applyFont="1" applyFill="1" applyBorder="1" applyAlignment="1">
      <alignment horizontal="justify" wrapText="1"/>
    </xf>
    <xf numFmtId="0" fontId="17" fillId="0" borderId="13" xfId="58" applyFont="1" applyFill="1" applyBorder="1" applyAlignment="1">
      <alignment horizontal="justify" wrapText="1"/>
      <protection/>
    </xf>
    <xf numFmtId="0" fontId="21" fillId="0" borderId="13" xfId="58" applyFont="1" applyFill="1" applyBorder="1" applyAlignment="1">
      <alignment horizontal="justify" wrapText="1"/>
      <protection/>
    </xf>
    <xf numFmtId="0" fontId="20" fillId="0" borderId="13" xfId="58" applyFont="1" applyFill="1" applyBorder="1" applyAlignment="1">
      <alignment horizontal="justify" wrapText="1"/>
      <protection/>
    </xf>
    <xf numFmtId="0" fontId="21" fillId="0" borderId="13" xfId="58" applyFont="1" applyFill="1" applyBorder="1" applyAlignment="1">
      <alignment horizontal="left" wrapText="1"/>
      <protection/>
    </xf>
    <xf numFmtId="0" fontId="24" fillId="0" borderId="13" xfId="58" applyFont="1" applyBorder="1" applyAlignment="1">
      <alignment horizontal="justify" wrapText="1"/>
      <protection/>
    </xf>
    <xf numFmtId="0" fontId="17" fillId="33" borderId="13" xfId="58" applyFont="1" applyFill="1" applyBorder="1" applyAlignment="1">
      <alignment horizontal="justify" wrapText="1"/>
      <protection/>
    </xf>
    <xf numFmtId="0" fontId="20" fillId="33" borderId="13" xfId="58" applyFont="1" applyFill="1" applyBorder="1" applyAlignment="1">
      <alignment horizontal="justify" wrapText="1"/>
      <protection/>
    </xf>
    <xf numFmtId="0" fontId="14" fillId="33" borderId="13" xfId="58" applyFont="1" applyFill="1" applyBorder="1" applyAlignment="1">
      <alignment horizontal="justify" vertical="top" wrapText="1"/>
      <protection/>
    </xf>
    <xf numFmtId="0" fontId="3" fillId="33" borderId="13" xfId="58" applyFont="1" applyFill="1" applyBorder="1" applyAlignment="1">
      <alignment horizontal="justify" wrapText="1"/>
      <protection/>
    </xf>
    <xf numFmtId="0" fontId="16" fillId="0" borderId="13" xfId="0" applyFont="1" applyFill="1" applyBorder="1" applyAlignment="1">
      <alignment horizontal="justify" wrapText="1"/>
    </xf>
    <xf numFmtId="188" fontId="31" fillId="0" borderId="0" xfId="58" applyNumberFormat="1" applyFont="1">
      <alignment/>
      <protection/>
    </xf>
    <xf numFmtId="0" fontId="31" fillId="0" borderId="0" xfId="58" applyFont="1">
      <alignment/>
      <protection/>
    </xf>
    <xf numFmtId="192" fontId="5" fillId="0" borderId="13" xfId="58" applyNumberFormat="1" applyFont="1" applyFill="1" applyBorder="1" applyAlignment="1">
      <alignment horizontal="center" vertical="center" wrapText="1"/>
      <protection/>
    </xf>
    <xf numFmtId="192" fontId="1" fillId="0" borderId="13" xfId="58" applyNumberFormat="1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justify" wrapText="1"/>
    </xf>
    <xf numFmtId="192" fontId="18" fillId="0" borderId="13" xfId="58" applyNumberFormat="1" applyFont="1" applyBorder="1" applyAlignment="1">
      <alignment horizontal="center" vertical="center" wrapText="1"/>
      <protection/>
    </xf>
    <xf numFmtId="192" fontId="1" fillId="0" borderId="13" xfId="58" applyNumberFormat="1" applyFont="1" applyBorder="1" applyAlignment="1">
      <alignment horizontal="center" vertical="center" wrapText="1"/>
      <protection/>
    </xf>
    <xf numFmtId="192" fontId="10" fillId="0" borderId="13" xfId="58" applyNumberFormat="1" applyFont="1" applyFill="1" applyBorder="1" applyAlignment="1">
      <alignment horizontal="center" vertical="center" wrapText="1"/>
      <protection/>
    </xf>
    <xf numFmtId="192" fontId="10" fillId="33" borderId="13" xfId="58" applyNumberFormat="1" applyFont="1" applyFill="1" applyBorder="1" applyAlignment="1">
      <alignment horizontal="center" vertical="center" wrapText="1"/>
      <protection/>
    </xf>
    <xf numFmtId="192" fontId="19" fillId="0" borderId="13" xfId="58" applyNumberFormat="1" applyFont="1" applyBorder="1" applyAlignment="1">
      <alignment horizontal="center" vertical="center" wrapText="1"/>
      <protection/>
    </xf>
    <xf numFmtId="192" fontId="3" fillId="0" borderId="13" xfId="58" applyNumberFormat="1" applyFont="1" applyBorder="1" applyAlignment="1">
      <alignment horizontal="center" vertical="center" wrapText="1"/>
      <protection/>
    </xf>
    <xf numFmtId="192" fontId="2" fillId="0" borderId="13" xfId="58" applyNumberFormat="1" applyFont="1" applyBorder="1" applyAlignment="1">
      <alignment horizontal="center" vertical="center" wrapText="1"/>
      <protection/>
    </xf>
    <xf numFmtId="0" fontId="3" fillId="0" borderId="13" xfId="58" applyFont="1" applyBorder="1" applyAlignment="1">
      <alignment horizontal="justify" wrapText="1"/>
      <protection/>
    </xf>
    <xf numFmtId="0" fontId="16" fillId="0" borderId="13" xfId="58" applyFont="1" applyFill="1" applyBorder="1" applyAlignment="1">
      <alignment horizontal="left" wrapText="1"/>
      <protection/>
    </xf>
    <xf numFmtId="0" fontId="14" fillId="0" borderId="13" xfId="58" applyFont="1" applyFill="1" applyBorder="1" applyAlignment="1">
      <alignment horizontal="left" wrapText="1"/>
      <protection/>
    </xf>
    <xf numFmtId="0" fontId="17" fillId="0" borderId="13" xfId="58" applyFont="1" applyFill="1" applyBorder="1" applyAlignment="1">
      <alignment horizontal="left" vertical="top" wrapText="1"/>
      <protection/>
    </xf>
    <xf numFmtId="192" fontId="8" fillId="0" borderId="0" xfId="58" applyNumberFormat="1">
      <alignment/>
      <protection/>
    </xf>
    <xf numFmtId="0" fontId="14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8" fillId="0" borderId="0" xfId="58" applyFont="1">
      <alignment/>
      <protection/>
    </xf>
    <xf numFmtId="192" fontId="3" fillId="33" borderId="13" xfId="58" applyNumberFormat="1" applyFont="1" applyFill="1" applyBorder="1" applyAlignment="1">
      <alignment horizontal="center" vertical="center" wrapText="1"/>
      <protection/>
    </xf>
    <xf numFmtId="192" fontId="2" fillId="33" borderId="13" xfId="58" applyNumberFormat="1" applyFont="1" applyFill="1" applyBorder="1" applyAlignment="1">
      <alignment horizontal="center" vertical="center" wrapText="1"/>
      <protection/>
    </xf>
    <xf numFmtId="189" fontId="10" fillId="33" borderId="13" xfId="58" applyNumberFormat="1" applyFont="1" applyFill="1" applyBorder="1" applyAlignment="1">
      <alignment horizontal="center" vertical="center" wrapText="1"/>
      <protection/>
    </xf>
    <xf numFmtId="0" fontId="34" fillId="0" borderId="13" xfId="58" applyFont="1" applyBorder="1">
      <alignment/>
      <protection/>
    </xf>
    <xf numFmtId="192" fontId="5" fillId="33" borderId="13" xfId="58" applyNumberFormat="1" applyFont="1" applyFill="1" applyBorder="1" applyAlignment="1">
      <alignment horizontal="center" vertical="center" wrapText="1"/>
      <protection/>
    </xf>
    <xf numFmtId="189" fontId="5" fillId="33" borderId="13" xfId="58" applyNumberFormat="1" applyFont="1" applyFill="1" applyBorder="1" applyAlignment="1">
      <alignment horizontal="center" vertical="center" wrapText="1"/>
      <protection/>
    </xf>
    <xf numFmtId="189" fontId="4" fillId="33" borderId="13" xfId="58" applyNumberFormat="1" applyFont="1" applyFill="1" applyBorder="1" applyAlignment="1">
      <alignment horizontal="center" vertical="center" wrapText="1"/>
      <protection/>
    </xf>
    <xf numFmtId="189" fontId="3" fillId="33" borderId="13" xfId="58" applyNumberFormat="1" applyFont="1" applyFill="1" applyBorder="1" applyAlignment="1">
      <alignment horizontal="center" vertical="center" wrapText="1"/>
      <protection/>
    </xf>
    <xf numFmtId="192" fontId="4" fillId="33" borderId="13" xfId="58" applyNumberFormat="1" applyFont="1" applyFill="1" applyBorder="1" applyAlignment="1">
      <alignment horizontal="center" vertical="center" wrapText="1"/>
      <protection/>
    </xf>
    <xf numFmtId="192" fontId="5" fillId="33" borderId="13" xfId="58" applyNumberFormat="1" applyFont="1" applyFill="1" applyBorder="1" applyAlignment="1">
      <alignment horizontal="center" vertical="center" wrapText="1"/>
      <protection/>
    </xf>
    <xf numFmtId="189" fontId="5" fillId="33" borderId="13" xfId="58" applyNumberFormat="1" applyFont="1" applyFill="1" applyBorder="1" applyAlignment="1">
      <alignment horizontal="center" vertical="center" wrapText="1"/>
      <protection/>
    </xf>
    <xf numFmtId="192" fontId="1" fillId="33" borderId="13" xfId="58" applyNumberFormat="1" applyFont="1" applyFill="1" applyBorder="1" applyAlignment="1">
      <alignment horizontal="center" vertical="center" wrapText="1"/>
      <protection/>
    </xf>
    <xf numFmtId="189" fontId="1" fillId="33" borderId="13" xfId="58" applyNumberFormat="1" applyFont="1" applyFill="1" applyBorder="1" applyAlignment="1">
      <alignment horizontal="center" vertical="center" wrapText="1"/>
      <protection/>
    </xf>
    <xf numFmtId="192" fontId="10" fillId="33" borderId="13" xfId="58" applyNumberFormat="1" applyFont="1" applyFill="1" applyBorder="1" applyAlignment="1">
      <alignment horizontal="center" vertical="center" wrapText="1"/>
      <protection/>
    </xf>
    <xf numFmtId="189" fontId="10" fillId="33" borderId="13" xfId="58" applyNumberFormat="1" applyFont="1" applyFill="1" applyBorder="1" applyAlignment="1">
      <alignment horizontal="center" vertical="center" wrapText="1"/>
      <protection/>
    </xf>
    <xf numFmtId="2" fontId="34" fillId="0" borderId="13" xfId="58" applyNumberFormat="1" applyFont="1" applyBorder="1" applyAlignment="1">
      <alignment wrapText="1"/>
      <protection/>
    </xf>
    <xf numFmtId="0" fontId="35" fillId="33" borderId="13" xfId="0" applyFont="1" applyFill="1" applyBorder="1" applyAlignment="1">
      <alignment horizontal="justify" wrapText="1"/>
    </xf>
    <xf numFmtId="0" fontId="36" fillId="33" borderId="13" xfId="0" applyFont="1" applyFill="1" applyBorder="1" applyAlignment="1">
      <alignment horizontal="justify" wrapText="1"/>
    </xf>
    <xf numFmtId="0" fontId="38" fillId="0" borderId="0" xfId="58" applyFont="1">
      <alignment/>
      <protection/>
    </xf>
    <xf numFmtId="0" fontId="39" fillId="0" borderId="0" xfId="58" applyFont="1">
      <alignment/>
      <protection/>
    </xf>
    <xf numFmtId="0" fontId="39" fillId="0" borderId="0" xfId="58" applyFont="1" applyAlignment="1">
      <alignment horizontal="left"/>
      <protection/>
    </xf>
    <xf numFmtId="0" fontId="96" fillId="0" borderId="0" xfId="0" applyFont="1" applyAlignment="1">
      <alignment horizontal="right" vertical="center"/>
    </xf>
    <xf numFmtId="0" fontId="40" fillId="0" borderId="0" xfId="0" applyFont="1" applyAlignment="1">
      <alignment/>
    </xf>
    <xf numFmtId="0" fontId="97" fillId="0" borderId="14" xfId="0" applyFont="1" applyBorder="1" applyAlignment="1">
      <alignment horizontal="center" vertical="center" wrapText="1"/>
    </xf>
    <xf numFmtId="0" fontId="97" fillId="0" borderId="15" xfId="0" applyFont="1" applyBorder="1" applyAlignment="1">
      <alignment horizontal="center" vertical="center" wrapText="1"/>
    </xf>
    <xf numFmtId="0" fontId="97" fillId="0" borderId="14" xfId="0" applyFont="1" applyBorder="1" applyAlignment="1">
      <alignment vertical="center" wrapText="1"/>
    </xf>
    <xf numFmtId="0" fontId="41" fillId="33" borderId="13" xfId="56" applyFont="1" applyFill="1" applyBorder="1" applyAlignment="1">
      <alignment vertical="top" wrapText="1"/>
      <protection/>
    </xf>
    <xf numFmtId="0" fontId="35" fillId="0" borderId="0" xfId="56" applyFont="1">
      <alignment/>
      <protection/>
    </xf>
    <xf numFmtId="0" fontId="35" fillId="33" borderId="0" xfId="56" applyFont="1" applyFill="1">
      <alignment/>
      <protection/>
    </xf>
    <xf numFmtId="0" fontId="35" fillId="0" borderId="0" xfId="56" applyFont="1" applyAlignment="1">
      <alignment horizontal="justify"/>
      <protection/>
    </xf>
    <xf numFmtId="0" fontId="36" fillId="33" borderId="0" xfId="56" applyFont="1" applyFill="1">
      <alignment/>
      <protection/>
    </xf>
    <xf numFmtId="0" fontId="35" fillId="33" borderId="16" xfId="56" applyFont="1" applyFill="1" applyBorder="1">
      <alignment/>
      <protection/>
    </xf>
    <xf numFmtId="0" fontId="37" fillId="0" borderId="13" xfId="56" applyFont="1" applyBorder="1" applyAlignment="1">
      <alignment horizontal="center"/>
      <protection/>
    </xf>
    <xf numFmtId="0" fontId="37" fillId="33" borderId="13" xfId="56" applyFont="1" applyFill="1" applyBorder="1" applyAlignment="1">
      <alignment horizontal="center" vertical="top" wrapText="1"/>
      <protection/>
    </xf>
    <xf numFmtId="0" fontId="37" fillId="0" borderId="0" xfId="56" applyFont="1" applyAlignment="1">
      <alignment horizontal="center"/>
      <protection/>
    </xf>
    <xf numFmtId="0" fontId="36" fillId="33" borderId="13" xfId="56" applyFont="1" applyFill="1" applyBorder="1" applyAlignment="1">
      <alignment horizontal="justify" vertical="top" wrapText="1"/>
      <protection/>
    </xf>
    <xf numFmtId="191" fontId="46" fillId="33" borderId="13" xfId="56" applyNumberFormat="1" applyFont="1" applyFill="1" applyBorder="1" applyAlignment="1">
      <alignment horizontal="right" vertical="top" wrapText="1"/>
      <protection/>
    </xf>
    <xf numFmtId="49" fontId="35" fillId="33" borderId="13" xfId="56" applyNumberFormat="1" applyFont="1" applyFill="1" applyBorder="1" applyAlignment="1">
      <alignment vertical="top" wrapText="1"/>
      <protection/>
    </xf>
    <xf numFmtId="0" fontId="47" fillId="33" borderId="13" xfId="56" applyFont="1" applyFill="1" applyBorder="1" applyAlignment="1">
      <alignment horizontal="justify" vertical="top" wrapText="1"/>
      <protection/>
    </xf>
    <xf numFmtId="191" fontId="43" fillId="33" borderId="13" xfId="56" applyNumberFormat="1" applyFont="1" applyFill="1" applyBorder="1" applyAlignment="1">
      <alignment horizontal="right" vertical="top" wrapText="1"/>
      <protection/>
    </xf>
    <xf numFmtId="191" fontId="43" fillId="0" borderId="13" xfId="56" applyNumberFormat="1" applyFont="1" applyBorder="1" applyAlignment="1">
      <alignment horizontal="right" vertical="top" wrapText="1"/>
      <protection/>
    </xf>
    <xf numFmtId="49" fontId="36" fillId="33" borderId="13" xfId="56" applyNumberFormat="1" applyFont="1" applyFill="1" applyBorder="1" applyAlignment="1">
      <alignment vertical="top" wrapText="1"/>
      <protection/>
    </xf>
    <xf numFmtId="0" fontId="35" fillId="33" borderId="13" xfId="56" applyFont="1" applyFill="1" applyBorder="1" applyAlignment="1">
      <alignment horizontal="justify" vertical="top" wrapText="1"/>
      <protection/>
    </xf>
    <xf numFmtId="0" fontId="41" fillId="33" borderId="13" xfId="56" applyFont="1" applyFill="1" applyBorder="1" applyAlignment="1">
      <alignment horizontal="justify" vertical="top" wrapText="1"/>
      <protection/>
    </xf>
    <xf numFmtId="191" fontId="43" fillId="33" borderId="13" xfId="56" applyNumberFormat="1" applyFont="1" applyFill="1" applyBorder="1" applyAlignment="1">
      <alignment vertical="top" wrapText="1"/>
      <protection/>
    </xf>
    <xf numFmtId="0" fontId="35" fillId="33" borderId="13" xfId="56" applyFont="1" applyFill="1" applyBorder="1" applyAlignment="1">
      <alignment vertical="top" wrapText="1"/>
      <protection/>
    </xf>
    <xf numFmtId="0" fontId="47" fillId="33" borderId="13" xfId="56" applyFont="1" applyFill="1" applyBorder="1" applyAlignment="1">
      <alignment vertical="top" wrapText="1"/>
      <protection/>
    </xf>
    <xf numFmtId="49" fontId="35" fillId="33" borderId="13" xfId="56" applyNumberFormat="1" applyFont="1" applyFill="1" applyBorder="1" applyAlignment="1">
      <alignment horizontal="left" vertical="top"/>
      <protection/>
    </xf>
    <xf numFmtId="0" fontId="48" fillId="33" borderId="13" xfId="56" applyFont="1" applyFill="1" applyBorder="1" applyAlignment="1">
      <alignment horizontal="justify" vertical="top" wrapText="1"/>
      <protection/>
    </xf>
    <xf numFmtId="0" fontId="35" fillId="33" borderId="13" xfId="56" applyFont="1" applyFill="1" applyBorder="1">
      <alignment/>
      <protection/>
    </xf>
    <xf numFmtId="0" fontId="36" fillId="0" borderId="0" xfId="56" applyFont="1">
      <alignment/>
      <protection/>
    </xf>
    <xf numFmtId="49" fontId="43" fillId="33" borderId="13" xfId="0" applyNumberFormat="1" applyFont="1" applyFill="1" applyBorder="1" applyAlignment="1">
      <alignment vertical="top"/>
    </xf>
    <xf numFmtId="49" fontId="35" fillId="33" borderId="13" xfId="56" applyNumberFormat="1" applyFont="1" applyFill="1" applyBorder="1" applyAlignment="1">
      <alignment horizontal="right" vertical="top"/>
      <protection/>
    </xf>
    <xf numFmtId="0" fontId="49" fillId="33" borderId="13" xfId="56" applyFont="1" applyFill="1" applyBorder="1" applyAlignment="1">
      <alignment horizontal="justify" vertical="top" wrapText="1"/>
      <protection/>
    </xf>
    <xf numFmtId="190" fontId="35" fillId="0" borderId="0" xfId="56" applyNumberFormat="1" applyFont="1">
      <alignment/>
      <protection/>
    </xf>
    <xf numFmtId="0" fontId="35" fillId="34" borderId="0" xfId="56" applyFont="1" applyFill="1">
      <alignment/>
      <protection/>
    </xf>
    <xf numFmtId="0" fontId="26" fillId="34" borderId="0" xfId="56" applyFill="1">
      <alignment/>
      <protection/>
    </xf>
    <xf numFmtId="0" fontId="0" fillId="0" borderId="0" xfId="0" applyAlignment="1">
      <alignment horizontal="left"/>
    </xf>
    <xf numFmtId="0" fontId="40" fillId="0" borderId="0" xfId="0" applyFont="1" applyBorder="1" applyAlignment="1">
      <alignment horizontal="center"/>
    </xf>
    <xf numFmtId="0" fontId="8" fillId="33" borderId="13" xfId="56" applyFont="1" applyFill="1" applyBorder="1" applyAlignment="1">
      <alignment horizontal="left" vertical="top" wrapText="1"/>
      <protection/>
    </xf>
    <xf numFmtId="0" fontId="51" fillId="33" borderId="13" xfId="56" applyFont="1" applyFill="1" applyBorder="1" applyAlignment="1">
      <alignment horizontal="left" vertical="top" wrapText="1"/>
      <protection/>
    </xf>
    <xf numFmtId="49" fontId="0" fillId="0" borderId="0" xfId="0" applyNumberFormat="1" applyAlignment="1">
      <alignment/>
    </xf>
    <xf numFmtId="49" fontId="40" fillId="0" borderId="0" xfId="0" applyNumberFormat="1" applyFont="1" applyAlignment="1">
      <alignment/>
    </xf>
    <xf numFmtId="193" fontId="39" fillId="0" borderId="0" xfId="58" applyNumberFormat="1" applyFont="1">
      <alignment/>
      <protection/>
    </xf>
    <xf numFmtId="0" fontId="0" fillId="33" borderId="13" xfId="0" applyFill="1" applyBorder="1" applyAlignment="1">
      <alignment/>
    </xf>
    <xf numFmtId="49" fontId="0" fillId="33" borderId="13" xfId="0" applyNumberFormat="1" applyFill="1" applyBorder="1" applyAlignment="1">
      <alignment/>
    </xf>
    <xf numFmtId="193" fontId="0" fillId="33" borderId="13" xfId="0" applyNumberForma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left" vertical="top" wrapText="1"/>
    </xf>
    <xf numFmtId="0" fontId="35" fillId="33" borderId="13" xfId="0" applyFont="1" applyFill="1" applyBorder="1" applyAlignment="1">
      <alignment horizontal="left" vertical="top" wrapText="1"/>
    </xf>
    <xf numFmtId="193" fontId="0" fillId="33" borderId="13" xfId="0" applyNumberFormat="1" applyFill="1" applyBorder="1" applyAlignment="1">
      <alignment horizontal="center" vertical="top" wrapText="1"/>
    </xf>
    <xf numFmtId="193" fontId="0" fillId="33" borderId="13" xfId="0" applyNumberFormat="1" applyFont="1" applyFill="1" applyBorder="1" applyAlignment="1">
      <alignment horizontal="center" vertical="center"/>
    </xf>
    <xf numFmtId="0" fontId="8" fillId="33" borderId="13" xfId="56" applyFont="1" applyFill="1" applyBorder="1" applyAlignment="1">
      <alignment horizontal="left" vertical="center" wrapText="1"/>
      <protection/>
    </xf>
    <xf numFmtId="193" fontId="37" fillId="0" borderId="0" xfId="58" applyNumberFormat="1" applyFont="1">
      <alignment/>
      <protection/>
    </xf>
    <xf numFmtId="0" fontId="35" fillId="33" borderId="10" xfId="0" applyFont="1" applyFill="1" applyBorder="1" applyAlignment="1">
      <alignment horizontal="center" vertical="top" wrapText="1"/>
    </xf>
    <xf numFmtId="193" fontId="0" fillId="33" borderId="10" xfId="0" applyNumberFormat="1" applyFill="1" applyBorder="1" applyAlignment="1">
      <alignment horizontal="center" vertical="top" wrapText="1"/>
    </xf>
    <xf numFmtId="0" fontId="97" fillId="0" borderId="15" xfId="0" applyFont="1" applyBorder="1" applyAlignment="1">
      <alignment horizontal="center" vertical="center" wrapText="1"/>
    </xf>
    <xf numFmtId="0" fontId="29" fillId="0" borderId="0" xfId="58" applyFont="1" applyAlignment="1">
      <alignment horizontal="left"/>
      <protection/>
    </xf>
    <xf numFmtId="0" fontId="98" fillId="0" borderId="0" xfId="0" applyFont="1" applyAlignment="1">
      <alignment horizontal="right" vertical="center"/>
    </xf>
    <xf numFmtId="0" fontId="99" fillId="0" borderId="14" xfId="0" applyFont="1" applyBorder="1" applyAlignment="1">
      <alignment vertical="center" wrapText="1"/>
    </xf>
    <xf numFmtId="0" fontId="100" fillId="0" borderId="0" xfId="0" applyFont="1" applyAlignment="1">
      <alignment horizontal="center" vertical="center"/>
    </xf>
    <xf numFmtId="0" fontId="99" fillId="0" borderId="14" xfId="0" applyFont="1" applyBorder="1" applyAlignment="1">
      <alignment horizontal="center" vertical="center" wrapText="1"/>
    </xf>
    <xf numFmtId="0" fontId="99" fillId="0" borderId="15" xfId="0" applyFont="1" applyBorder="1" applyAlignment="1">
      <alignment horizontal="center" vertical="center" wrapText="1"/>
    </xf>
    <xf numFmtId="0" fontId="98" fillId="0" borderId="14" xfId="0" applyFont="1" applyBorder="1" applyAlignment="1">
      <alignment horizontal="center" vertical="center" wrapText="1"/>
    </xf>
    <xf numFmtId="0" fontId="98" fillId="0" borderId="15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35" fillId="0" borderId="1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99" fillId="0" borderId="19" xfId="0" applyFont="1" applyBorder="1" applyAlignment="1">
      <alignment horizontal="center" vertical="center" wrapText="1"/>
    </xf>
    <xf numFmtId="0" fontId="39" fillId="0" borderId="0" xfId="56" applyFont="1">
      <alignment/>
      <protection/>
    </xf>
    <xf numFmtId="0" fontId="39" fillId="33" borderId="0" xfId="56" applyFont="1" applyFill="1">
      <alignment/>
      <protection/>
    </xf>
    <xf numFmtId="191" fontId="39" fillId="33" borderId="0" xfId="56" applyNumberFormat="1" applyFont="1" applyFill="1">
      <alignment/>
      <protection/>
    </xf>
    <xf numFmtId="190" fontId="39" fillId="33" borderId="0" xfId="56" applyNumberFormat="1" applyFont="1" applyFill="1">
      <alignment/>
      <protection/>
    </xf>
    <xf numFmtId="194" fontId="39" fillId="0" borderId="0" xfId="56" applyNumberFormat="1" applyFont="1">
      <alignment/>
      <protection/>
    </xf>
    <xf numFmtId="0" fontId="54" fillId="0" borderId="0" xfId="56" applyFont="1">
      <alignment/>
      <protection/>
    </xf>
    <xf numFmtId="0" fontId="99" fillId="0" borderId="20" xfId="0" applyFont="1" applyBorder="1" applyAlignment="1">
      <alignment horizontal="center" vertical="center" wrapText="1"/>
    </xf>
    <xf numFmtId="193" fontId="0" fillId="33" borderId="20" xfId="0" applyNumberForma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35" fillId="33" borderId="20" xfId="0" applyFont="1" applyFill="1" applyBorder="1" applyAlignment="1">
      <alignment horizontal="left" vertical="top" wrapText="1"/>
    </xf>
    <xf numFmtId="0" fontId="35" fillId="33" borderId="20" xfId="0" applyFont="1" applyFill="1" applyBorder="1" applyAlignment="1">
      <alignment horizontal="center" vertical="top" wrapText="1"/>
    </xf>
    <xf numFmtId="193" fontId="0" fillId="33" borderId="20" xfId="0" applyNumberFormat="1" applyFont="1" applyFill="1" applyBorder="1" applyAlignment="1">
      <alignment horizontal="center" vertical="center"/>
    </xf>
    <xf numFmtId="0" fontId="35" fillId="33" borderId="20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/>
    </xf>
    <xf numFmtId="49" fontId="0" fillId="33" borderId="20" xfId="0" applyNumberFormat="1" applyFill="1" applyBorder="1" applyAlignment="1">
      <alignment horizontal="center" vertical="center"/>
    </xf>
    <xf numFmtId="0" fontId="8" fillId="33" borderId="20" xfId="56" applyFont="1" applyFill="1" applyBorder="1" applyAlignment="1">
      <alignment horizontal="center" vertical="center" wrapText="1"/>
      <protection/>
    </xf>
    <xf numFmtId="0" fontId="35" fillId="33" borderId="20" xfId="33" applyFont="1" applyFill="1" applyBorder="1" applyAlignment="1">
      <alignment vertical="top" wrapText="1"/>
      <protection/>
    </xf>
    <xf numFmtId="0" fontId="0" fillId="33" borderId="20" xfId="0" applyFont="1" applyFill="1" applyBorder="1" applyAlignment="1">
      <alignment horizontal="center" vertical="top" wrapText="1"/>
    </xf>
    <xf numFmtId="0" fontId="51" fillId="33" borderId="20" xfId="56" applyFont="1" applyFill="1" applyBorder="1" applyAlignment="1">
      <alignment horizontal="center" vertical="top" wrapText="1"/>
      <protection/>
    </xf>
    <xf numFmtId="0" fontId="99" fillId="33" borderId="20" xfId="0" applyFont="1" applyFill="1" applyBorder="1" applyAlignment="1">
      <alignment horizontal="center" vertical="center" wrapText="1"/>
    </xf>
    <xf numFmtId="193" fontId="0" fillId="0" borderId="20" xfId="0" applyNumberFormat="1" applyBorder="1" applyAlignment="1">
      <alignment/>
    </xf>
    <xf numFmtId="0" fontId="98" fillId="0" borderId="15" xfId="0" applyFont="1" applyBorder="1" applyAlignment="1">
      <alignment horizontal="right" vertical="center" wrapText="1"/>
    </xf>
    <xf numFmtId="0" fontId="29" fillId="35" borderId="13" xfId="57" applyFont="1" applyFill="1" applyBorder="1" applyAlignment="1">
      <alignment horizontal="right" vertical="center"/>
      <protection/>
    </xf>
    <xf numFmtId="0" fontId="39" fillId="0" borderId="0" xfId="58" applyFont="1" applyAlignment="1">
      <alignment horizontal="left" wrapText="1"/>
      <protection/>
    </xf>
    <xf numFmtId="0" fontId="12" fillId="0" borderId="0" xfId="44" applyFont="1" applyAlignment="1" applyProtection="1">
      <alignment horizontal="center"/>
      <protection/>
    </xf>
    <xf numFmtId="0" fontId="14" fillId="0" borderId="10" xfId="58" applyFont="1" applyBorder="1" applyAlignment="1">
      <alignment horizontal="center" vertical="center" wrapText="1"/>
      <protection/>
    </xf>
    <xf numFmtId="0" fontId="14" fillId="0" borderId="11" xfId="58" applyFont="1" applyBorder="1" applyAlignment="1">
      <alignment horizontal="center" vertical="center" wrapText="1"/>
      <protection/>
    </xf>
    <xf numFmtId="0" fontId="14" fillId="0" borderId="21" xfId="58" applyFont="1" applyBorder="1" applyAlignment="1">
      <alignment horizontal="center" wrapText="1"/>
      <protection/>
    </xf>
    <xf numFmtId="0" fontId="14" fillId="0" borderId="22" xfId="58" applyFont="1" applyBorder="1" applyAlignment="1">
      <alignment horizontal="center" wrapText="1"/>
      <protection/>
    </xf>
    <xf numFmtId="0" fontId="97" fillId="0" borderId="23" xfId="0" applyFont="1" applyBorder="1" applyAlignment="1">
      <alignment vertical="center" wrapText="1"/>
    </xf>
    <xf numFmtId="0" fontId="97" fillId="0" borderId="24" xfId="0" applyFont="1" applyBorder="1" applyAlignment="1">
      <alignment vertical="center" wrapText="1"/>
    </xf>
    <xf numFmtId="0" fontId="97" fillId="0" borderId="19" xfId="0" applyFont="1" applyBorder="1" applyAlignment="1">
      <alignment vertical="center" wrapText="1"/>
    </xf>
    <xf numFmtId="0" fontId="101" fillId="0" borderId="0" xfId="0" applyFont="1" applyAlignment="1">
      <alignment horizontal="center" vertical="center"/>
    </xf>
    <xf numFmtId="0" fontId="29" fillId="0" borderId="0" xfId="58" applyFont="1" applyAlignment="1">
      <alignment horizontal="left" wrapText="1"/>
      <protection/>
    </xf>
    <xf numFmtId="0" fontId="97" fillId="0" borderId="25" xfId="0" applyFont="1" applyBorder="1" applyAlignment="1">
      <alignment horizontal="center" vertical="center" wrapText="1"/>
    </xf>
    <xf numFmtId="0" fontId="97" fillId="0" borderId="15" xfId="0" applyFont="1" applyBorder="1" applyAlignment="1">
      <alignment horizontal="center" vertical="center" wrapText="1"/>
    </xf>
    <xf numFmtId="0" fontId="97" fillId="0" borderId="23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35" fillId="0" borderId="0" xfId="56" applyFont="1" applyAlignment="1">
      <alignment horizontal="left"/>
      <protection/>
    </xf>
    <xf numFmtId="0" fontId="42" fillId="0" borderId="0" xfId="56" applyFont="1" applyAlignment="1">
      <alignment horizontal="center"/>
      <protection/>
    </xf>
    <xf numFmtId="0" fontId="37" fillId="33" borderId="10" xfId="0" applyNumberFormat="1" applyFont="1" applyFill="1" applyBorder="1" applyAlignment="1" applyProtection="1">
      <alignment horizontal="center" vertical="center" wrapText="1"/>
      <protection/>
    </xf>
    <xf numFmtId="0" fontId="37" fillId="33" borderId="26" xfId="0" applyNumberFormat="1" applyFont="1" applyFill="1" applyBorder="1" applyAlignment="1" applyProtection="1">
      <alignment horizontal="center" vertical="center" wrapText="1"/>
      <protection/>
    </xf>
    <xf numFmtId="0" fontId="37" fillId="33" borderId="11" xfId="0" applyNumberFormat="1" applyFont="1" applyFill="1" applyBorder="1" applyAlignment="1" applyProtection="1">
      <alignment horizontal="center" vertical="center" wrapText="1"/>
      <protection/>
    </xf>
    <xf numFmtId="0" fontId="37" fillId="33" borderId="10" xfId="56" applyFont="1" applyFill="1" applyBorder="1" applyAlignment="1">
      <alignment horizontal="center" vertical="justify" wrapText="1"/>
      <protection/>
    </xf>
    <xf numFmtId="0" fontId="37" fillId="33" borderId="26" xfId="56" applyFont="1" applyFill="1" applyBorder="1" applyAlignment="1">
      <alignment horizontal="center" vertical="justify" wrapText="1"/>
      <protection/>
    </xf>
    <xf numFmtId="0" fontId="37" fillId="33" borderId="11" xfId="56" applyFont="1" applyFill="1" applyBorder="1" applyAlignment="1">
      <alignment horizontal="center" vertical="justify" wrapText="1"/>
      <protection/>
    </xf>
    <xf numFmtId="0" fontId="37" fillId="33" borderId="10" xfId="56" applyFont="1" applyFill="1" applyBorder="1" applyAlignment="1">
      <alignment horizontal="center" vertical="top" wrapText="1"/>
      <protection/>
    </xf>
    <xf numFmtId="0" fontId="37" fillId="33" borderId="26" xfId="56" applyFont="1" applyFill="1" applyBorder="1" applyAlignment="1">
      <alignment horizontal="center" vertical="top" wrapText="1"/>
      <protection/>
    </xf>
    <xf numFmtId="0" fontId="37" fillId="33" borderId="11" xfId="56" applyFont="1" applyFill="1" applyBorder="1" applyAlignment="1">
      <alignment horizontal="center" vertical="top" wrapText="1"/>
      <protection/>
    </xf>
    <xf numFmtId="0" fontId="43" fillId="33" borderId="10" xfId="56" applyFont="1" applyFill="1" applyBorder="1" applyAlignment="1">
      <alignment horizontal="center" vertical="center" wrapText="1"/>
      <protection/>
    </xf>
    <xf numFmtId="0" fontId="43" fillId="33" borderId="26" xfId="56" applyFont="1" applyFill="1" applyBorder="1" applyAlignment="1">
      <alignment horizontal="center" vertical="center" wrapText="1"/>
      <protection/>
    </xf>
    <xf numFmtId="0" fontId="43" fillId="33" borderId="11" xfId="56" applyFont="1" applyFill="1" applyBorder="1" applyAlignment="1">
      <alignment horizontal="center" vertical="center" wrapText="1"/>
      <protection/>
    </xf>
    <xf numFmtId="0" fontId="44" fillId="33" borderId="13" xfId="56" applyFont="1" applyFill="1" applyBorder="1" applyAlignment="1">
      <alignment horizontal="center" vertical="center" wrapText="1"/>
      <protection/>
    </xf>
    <xf numFmtId="0" fontId="44" fillId="0" borderId="13" xfId="56" applyFont="1" applyBorder="1" applyAlignment="1">
      <alignment horizontal="center" vertical="center" wrapText="1"/>
      <protection/>
    </xf>
    <xf numFmtId="0" fontId="45" fillId="0" borderId="10" xfId="56" applyFont="1" applyBorder="1" applyAlignment="1">
      <alignment horizontal="center" vertical="center" wrapText="1"/>
      <protection/>
    </xf>
    <xf numFmtId="0" fontId="45" fillId="0" borderId="26" xfId="56" applyFont="1" applyBorder="1" applyAlignment="1">
      <alignment horizontal="center" vertical="center" wrapText="1"/>
      <protection/>
    </xf>
    <xf numFmtId="0" fontId="45" fillId="0" borderId="11" xfId="56" applyFont="1" applyBorder="1" applyAlignment="1">
      <alignment horizontal="center" vertical="center" wrapText="1"/>
      <protection/>
    </xf>
    <xf numFmtId="0" fontId="43" fillId="0" borderId="21" xfId="56" applyFont="1" applyBorder="1" applyAlignment="1">
      <alignment horizontal="center" wrapText="1"/>
      <protection/>
    </xf>
    <xf numFmtId="0" fontId="43" fillId="0" borderId="22" xfId="56" applyFont="1" applyBorder="1" applyAlignment="1">
      <alignment horizontal="center" wrapText="1"/>
      <protection/>
    </xf>
    <xf numFmtId="0" fontId="43" fillId="0" borderId="10" xfId="56" applyFont="1" applyBorder="1" applyAlignment="1">
      <alignment horizontal="center" vertical="center" wrapText="1"/>
      <protection/>
    </xf>
    <xf numFmtId="0" fontId="43" fillId="0" borderId="26" xfId="56" applyFont="1" applyBorder="1" applyAlignment="1">
      <alignment horizontal="center" vertical="center" wrapText="1"/>
      <protection/>
    </xf>
    <xf numFmtId="0" fontId="43" fillId="0" borderId="11" xfId="56" applyFont="1" applyBorder="1" applyAlignment="1">
      <alignment horizontal="center" vertical="center" wrapText="1"/>
      <protection/>
    </xf>
    <xf numFmtId="0" fontId="46" fillId="33" borderId="13" xfId="56" applyFont="1" applyFill="1" applyBorder="1" applyAlignment="1">
      <alignment horizontal="center" vertical="center" wrapText="1"/>
      <protection/>
    </xf>
    <xf numFmtId="0" fontId="43" fillId="33" borderId="13" xfId="56" applyFont="1" applyFill="1" applyBorder="1" applyAlignment="1">
      <alignment horizontal="center" vertical="center" wrapText="1"/>
      <protection/>
    </xf>
    <xf numFmtId="49" fontId="36" fillId="33" borderId="21" xfId="56" applyNumberFormat="1" applyFont="1" applyFill="1" applyBorder="1" applyAlignment="1">
      <alignment horizontal="center" vertical="top" wrapText="1"/>
      <protection/>
    </xf>
    <xf numFmtId="49" fontId="36" fillId="33" borderId="27" xfId="56" applyNumberFormat="1" applyFont="1" applyFill="1" applyBorder="1" applyAlignment="1">
      <alignment horizontal="center" vertical="top" wrapText="1"/>
      <protection/>
    </xf>
    <xf numFmtId="49" fontId="36" fillId="33" borderId="22" xfId="56" applyNumberFormat="1" applyFont="1" applyFill="1" applyBorder="1" applyAlignment="1">
      <alignment horizontal="center" vertical="top" wrapText="1"/>
      <protection/>
    </xf>
    <xf numFmtId="0" fontId="36" fillId="33" borderId="21" xfId="0" applyFont="1" applyFill="1" applyBorder="1" applyAlignment="1">
      <alignment horizontal="center" wrapText="1"/>
    </xf>
    <xf numFmtId="0" fontId="36" fillId="33" borderId="27" xfId="0" applyFont="1" applyFill="1" applyBorder="1" applyAlignment="1">
      <alignment horizontal="center" wrapText="1"/>
    </xf>
    <xf numFmtId="0" fontId="36" fillId="33" borderId="22" xfId="0" applyFont="1" applyFill="1" applyBorder="1" applyAlignment="1">
      <alignment horizontal="center" wrapText="1"/>
    </xf>
    <xf numFmtId="0" fontId="36" fillId="33" borderId="21" xfId="56" applyFont="1" applyFill="1" applyBorder="1" applyAlignment="1">
      <alignment horizontal="center" vertical="top" wrapText="1"/>
      <protection/>
    </xf>
    <xf numFmtId="0" fontId="36" fillId="33" borderId="27" xfId="56" applyFont="1" applyFill="1" applyBorder="1" applyAlignment="1">
      <alignment horizontal="center" vertical="top" wrapText="1"/>
      <protection/>
    </xf>
    <xf numFmtId="0" fontId="36" fillId="33" borderId="22" xfId="56" applyFont="1" applyFill="1" applyBorder="1" applyAlignment="1">
      <alignment horizontal="center" vertical="top" wrapText="1"/>
      <protection/>
    </xf>
    <xf numFmtId="191" fontId="39" fillId="0" borderId="28" xfId="56" applyNumberFormat="1" applyFont="1" applyBorder="1" applyAlignment="1">
      <alignment horizontal="center"/>
      <protection/>
    </xf>
    <xf numFmtId="0" fontId="43" fillId="33" borderId="29" xfId="56" applyFont="1" applyFill="1" applyBorder="1" applyAlignment="1">
      <alignment horizontal="center" vertical="center" wrapText="1"/>
      <protection/>
    </xf>
    <xf numFmtId="0" fontId="43" fillId="33" borderId="30" xfId="56" applyFont="1" applyFill="1" applyBorder="1" applyAlignment="1">
      <alignment horizontal="center" vertical="center" wrapText="1"/>
      <protection/>
    </xf>
    <xf numFmtId="0" fontId="43" fillId="33" borderId="21" xfId="56" applyFont="1" applyFill="1" applyBorder="1" applyAlignment="1">
      <alignment horizontal="center" wrapText="1"/>
      <protection/>
    </xf>
    <xf numFmtId="0" fontId="43" fillId="33" borderId="27" xfId="56" applyFont="1" applyFill="1" applyBorder="1" applyAlignment="1">
      <alignment horizontal="center" wrapText="1"/>
      <protection/>
    </xf>
    <xf numFmtId="0" fontId="0" fillId="0" borderId="0" xfId="0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0" fillId="0" borderId="13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0" fillId="0" borderId="13" xfId="0" applyNumberFormat="1" applyFont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top" wrapText="1"/>
    </xf>
    <xf numFmtId="0" fontId="35" fillId="33" borderId="11" xfId="0" applyFont="1" applyFill="1" applyBorder="1" applyAlignment="1">
      <alignment horizontal="center" vertical="top" wrapText="1"/>
    </xf>
    <xf numFmtId="193" fontId="0" fillId="33" borderId="10" xfId="0" applyNumberFormat="1" applyFill="1" applyBorder="1" applyAlignment="1">
      <alignment horizontal="center" vertical="top" wrapText="1"/>
    </xf>
    <xf numFmtId="193" fontId="0" fillId="33" borderId="11" xfId="0" applyNumberFormat="1" applyFill="1" applyBorder="1" applyAlignment="1">
      <alignment horizontal="center" vertical="top" wrapText="1"/>
    </xf>
    <xf numFmtId="49" fontId="0" fillId="33" borderId="10" xfId="0" applyNumberForma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0" fontId="8" fillId="33" borderId="10" xfId="56" applyFont="1" applyFill="1" applyBorder="1" applyAlignment="1">
      <alignment horizontal="center" vertical="center" wrapText="1"/>
      <protection/>
    </xf>
    <xf numFmtId="0" fontId="8" fillId="33" borderId="11" xfId="56" applyFont="1" applyFill="1" applyBorder="1" applyAlignment="1">
      <alignment horizontal="center" vertical="center" wrapText="1"/>
      <protection/>
    </xf>
    <xf numFmtId="0" fontId="0" fillId="33" borderId="21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35" fillId="33" borderId="10" xfId="33" applyFont="1" applyFill="1" applyBorder="1" applyAlignment="1">
      <alignment horizontal="center" vertical="top" wrapText="1"/>
      <protection/>
    </xf>
    <xf numFmtId="0" fontId="35" fillId="33" borderId="11" xfId="33" applyFont="1" applyFill="1" applyBorder="1" applyAlignment="1">
      <alignment horizontal="center" vertical="top" wrapText="1"/>
      <protection/>
    </xf>
    <xf numFmtId="0" fontId="35" fillId="33" borderId="13" xfId="0" applyFont="1" applyFill="1" applyBorder="1" applyAlignment="1">
      <alignment horizontal="center" vertical="center" wrapText="1"/>
    </xf>
    <xf numFmtId="193" fontId="0" fillId="33" borderId="13" xfId="0" applyNumberFormat="1" applyFill="1" applyBorder="1" applyAlignment="1">
      <alignment horizontal="center" vertical="center" wrapText="1"/>
    </xf>
    <xf numFmtId="0" fontId="51" fillId="33" borderId="10" xfId="56" applyFont="1" applyFill="1" applyBorder="1" applyAlignment="1">
      <alignment horizontal="center" vertical="center" wrapText="1"/>
      <protection/>
    </xf>
    <xf numFmtId="0" fontId="51" fillId="33" borderId="11" xfId="56" applyFont="1" applyFill="1" applyBorder="1" applyAlignment="1">
      <alignment horizontal="center" vertical="center" wrapText="1"/>
      <protection/>
    </xf>
    <xf numFmtId="0" fontId="98" fillId="0" borderId="25" xfId="0" applyFont="1" applyBorder="1" applyAlignment="1">
      <alignment horizontal="center" vertical="center" wrapText="1"/>
    </xf>
    <xf numFmtId="0" fontId="98" fillId="0" borderId="31" xfId="0" applyFont="1" applyBorder="1" applyAlignment="1">
      <alignment horizontal="center" vertical="center" wrapText="1"/>
    </xf>
    <xf numFmtId="0" fontId="98" fillId="0" borderId="15" xfId="0" applyFont="1" applyBorder="1" applyAlignment="1">
      <alignment horizontal="center" vertical="center" wrapText="1"/>
    </xf>
    <xf numFmtId="0" fontId="98" fillId="0" borderId="23" xfId="0" applyFont="1" applyBorder="1" applyAlignment="1">
      <alignment horizontal="center" vertical="center" wrapText="1"/>
    </xf>
    <xf numFmtId="0" fontId="98" fillId="0" borderId="24" xfId="0" applyFont="1" applyBorder="1" applyAlignment="1">
      <alignment horizontal="center" vertical="center" wrapText="1"/>
    </xf>
    <xf numFmtId="0" fontId="98" fillId="0" borderId="19" xfId="0" applyFont="1" applyBorder="1" applyAlignment="1">
      <alignment horizontal="center" vertical="center" wrapText="1"/>
    </xf>
    <xf numFmtId="0" fontId="99" fillId="0" borderId="23" xfId="0" applyFont="1" applyBorder="1" applyAlignment="1">
      <alignment horizontal="center" vertical="center" wrapText="1"/>
    </xf>
    <xf numFmtId="0" fontId="99" fillId="0" borderId="24" xfId="0" applyFont="1" applyBorder="1" applyAlignment="1">
      <alignment horizontal="center" vertical="center" wrapText="1"/>
    </xf>
    <xf numFmtId="0" fontId="99" fillId="0" borderId="19" xfId="0" applyFont="1" applyBorder="1" applyAlignment="1">
      <alignment horizontal="center" vertical="center" wrapText="1"/>
    </xf>
    <xf numFmtId="0" fontId="98" fillId="0" borderId="32" xfId="0" applyFont="1" applyBorder="1" applyAlignment="1">
      <alignment horizontal="center" vertical="center" wrapText="1"/>
    </xf>
    <xf numFmtId="0" fontId="98" fillId="0" borderId="33" xfId="0" applyFont="1" applyBorder="1" applyAlignment="1">
      <alignment horizontal="center" vertical="center" wrapText="1"/>
    </xf>
    <xf numFmtId="0" fontId="98" fillId="0" borderId="34" xfId="0" applyFont="1" applyBorder="1" applyAlignment="1">
      <alignment horizontal="center" vertical="center" wrapText="1"/>
    </xf>
    <xf numFmtId="0" fontId="98" fillId="0" borderId="14" xfId="0" applyFont="1" applyBorder="1" applyAlignment="1">
      <alignment horizontal="center" vertical="center" wrapText="1"/>
    </xf>
    <xf numFmtId="0" fontId="99" fillId="0" borderId="32" xfId="0" applyFont="1" applyBorder="1" applyAlignment="1">
      <alignment horizontal="center" vertical="center" wrapText="1"/>
    </xf>
    <xf numFmtId="0" fontId="99" fillId="0" borderId="33" xfId="0" applyFont="1" applyBorder="1" applyAlignment="1">
      <alignment horizontal="center" vertical="center" wrapText="1"/>
    </xf>
    <xf numFmtId="0" fontId="99" fillId="0" borderId="34" xfId="0" applyFont="1" applyBorder="1" applyAlignment="1">
      <alignment horizontal="center" vertical="center" wrapText="1"/>
    </xf>
    <xf numFmtId="0" fontId="99" fillId="0" borderId="14" xfId="0" applyFont="1" applyBorder="1" applyAlignment="1">
      <alignment horizontal="center" vertical="center" wrapText="1"/>
    </xf>
    <xf numFmtId="0" fontId="99" fillId="0" borderId="25" xfId="0" applyFont="1" applyBorder="1" applyAlignment="1">
      <alignment horizontal="center" vertical="center" wrapText="1"/>
    </xf>
    <xf numFmtId="0" fontId="99" fillId="0" borderId="31" xfId="0" applyFont="1" applyBorder="1" applyAlignment="1">
      <alignment horizontal="center" vertical="center" wrapText="1"/>
    </xf>
    <xf numFmtId="0" fontId="99" fillId="0" borderId="15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99" fillId="0" borderId="35" xfId="0" applyFont="1" applyBorder="1" applyAlignment="1">
      <alignment horizontal="center" vertical="center" wrapText="1"/>
    </xf>
    <xf numFmtId="0" fontId="102" fillId="0" borderId="23" xfId="0" applyFont="1" applyBorder="1" applyAlignment="1">
      <alignment horizontal="center" vertical="center" wrapText="1"/>
    </xf>
    <xf numFmtId="0" fontId="102" fillId="0" borderId="19" xfId="0" applyFont="1" applyBorder="1" applyAlignment="1">
      <alignment horizontal="center" vertical="center" wrapText="1"/>
    </xf>
    <xf numFmtId="0" fontId="100" fillId="0" borderId="36" xfId="0" applyFont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49" fontId="0" fillId="33" borderId="20" xfId="0" applyNumberFormat="1" applyFill="1" applyBorder="1" applyAlignment="1">
      <alignment horizontal="center" vertical="center"/>
    </xf>
    <xf numFmtId="0" fontId="51" fillId="33" borderId="20" xfId="56" applyFont="1" applyFill="1" applyBorder="1" applyAlignment="1">
      <alignment horizontal="center" vertical="center" wrapText="1"/>
      <protection/>
    </xf>
    <xf numFmtId="0" fontId="55" fillId="0" borderId="23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103" fillId="0" borderId="23" xfId="0" applyFont="1" applyBorder="1" applyAlignment="1">
      <alignment horizontal="center" vertical="center" wrapText="1"/>
    </xf>
    <xf numFmtId="0" fontId="103" fillId="0" borderId="24" xfId="0" applyFont="1" applyBorder="1" applyAlignment="1">
      <alignment horizontal="center" vertical="center" wrapText="1"/>
    </xf>
    <xf numFmtId="0" fontId="103" fillId="0" borderId="19" xfId="0" applyFont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49" fontId="0" fillId="33" borderId="25" xfId="0" applyNumberFormat="1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  <xf numFmtId="0" fontId="51" fillId="33" borderId="25" xfId="56" applyFont="1" applyFill="1" applyBorder="1" applyAlignment="1">
      <alignment horizontal="center" vertical="top" wrapText="1"/>
      <protection/>
    </xf>
    <xf numFmtId="0" fontId="51" fillId="33" borderId="15" xfId="56" applyFont="1" applyFill="1" applyBorder="1" applyAlignment="1">
      <alignment horizontal="center" vertical="top" wrapText="1"/>
      <protection/>
    </xf>
    <xf numFmtId="0" fontId="0" fillId="0" borderId="0" xfId="0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_Бюджет 04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 Бюджет 2005" xfId="56"/>
    <cellStyle name="Обычный_ Додаток 4" xfId="57"/>
    <cellStyle name="Обычный_Бюджет 0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zoomScaleSheetLayoutView="100" zoomScalePageLayoutView="0" workbookViewId="0" topLeftCell="A1">
      <selection activeCell="K36" sqref="K36"/>
    </sheetView>
  </sheetViews>
  <sheetFormatPr defaultColWidth="10.625" defaultRowHeight="12.75"/>
  <cols>
    <col min="1" max="1" width="11.125" style="2" customWidth="1"/>
    <col min="2" max="2" width="49.375" style="2" customWidth="1"/>
    <col min="3" max="3" width="20.00390625" style="2" customWidth="1"/>
    <col min="4" max="4" width="15.125" style="83" customWidth="1"/>
    <col min="5" max="5" width="13.00390625" style="2" customWidth="1"/>
    <col min="6" max="6" width="16.125" style="2" customWidth="1"/>
    <col min="7" max="7" width="10.875" style="2" bestFit="1" customWidth="1"/>
    <col min="8" max="8" width="10.625" style="2" customWidth="1"/>
    <col min="9" max="9" width="11.875" style="2" bestFit="1" customWidth="1"/>
    <col min="10" max="16384" width="10.625" style="2" customWidth="1"/>
  </cols>
  <sheetData>
    <row r="1" spans="1:6" ht="18.75">
      <c r="A1" s="34"/>
      <c r="B1" s="1"/>
      <c r="C1" s="1"/>
      <c r="D1" s="103" t="s">
        <v>161</v>
      </c>
      <c r="E1" s="103"/>
      <c r="F1" s="103"/>
    </row>
    <row r="2" spans="1:6" ht="19.5" customHeight="1">
      <c r="A2" s="34"/>
      <c r="B2" s="1"/>
      <c r="C2" s="1"/>
      <c r="D2" s="196" t="s">
        <v>162</v>
      </c>
      <c r="E2" s="196"/>
      <c r="F2" s="196"/>
    </row>
    <row r="3" spans="1:6" ht="18.75">
      <c r="A3" s="34"/>
      <c r="B3" s="3"/>
      <c r="C3" s="3"/>
      <c r="D3" s="104" t="s">
        <v>294</v>
      </c>
      <c r="E3" s="104"/>
      <c r="F3" s="104"/>
    </row>
    <row r="4" spans="1:6" ht="18">
      <c r="A4" s="197" t="s">
        <v>158</v>
      </c>
      <c r="B4" s="197"/>
      <c r="C4" s="197"/>
      <c r="D4" s="197"/>
      <c r="E4" s="197"/>
      <c r="F4" s="197"/>
    </row>
    <row r="5" spans="1:6" ht="10.5" customHeight="1">
      <c r="A5" s="1"/>
      <c r="B5" s="1"/>
      <c r="C5" s="1"/>
      <c r="D5" s="1"/>
      <c r="E5" s="1"/>
      <c r="F5" s="4" t="s">
        <v>9</v>
      </c>
    </row>
    <row r="6" spans="1:6" ht="12.75">
      <c r="A6" s="5"/>
      <c r="B6" s="198" t="s">
        <v>159</v>
      </c>
      <c r="C6" s="198" t="s">
        <v>160</v>
      </c>
      <c r="D6" s="198" t="s">
        <v>0</v>
      </c>
      <c r="E6" s="200" t="s">
        <v>6</v>
      </c>
      <c r="F6" s="201"/>
    </row>
    <row r="7" spans="1:6" ht="24">
      <c r="A7" s="6" t="s">
        <v>11</v>
      </c>
      <c r="B7" s="199"/>
      <c r="C7" s="199"/>
      <c r="D7" s="199"/>
      <c r="E7" s="7" t="s">
        <v>10</v>
      </c>
      <c r="F7" s="7" t="s">
        <v>12</v>
      </c>
    </row>
    <row r="8" spans="1:6" ht="12.75">
      <c r="A8" s="8">
        <v>1</v>
      </c>
      <c r="B8" s="9">
        <v>2</v>
      </c>
      <c r="C8" s="9"/>
      <c r="D8" s="8">
        <v>3</v>
      </c>
      <c r="E8" s="8">
        <v>4</v>
      </c>
      <c r="F8" s="8">
        <v>5</v>
      </c>
    </row>
    <row r="9" spans="1:7" ht="12.75">
      <c r="A9" s="26">
        <v>10000000</v>
      </c>
      <c r="B9" s="27" t="s">
        <v>13</v>
      </c>
      <c r="C9" s="66">
        <f>D9+E9</f>
        <v>15695</v>
      </c>
      <c r="D9" s="66">
        <f>D10+D12+D27</f>
        <v>15665</v>
      </c>
      <c r="E9" s="66">
        <f>E10+E12+E35</f>
        <v>30</v>
      </c>
      <c r="F9" s="28" t="s">
        <v>52</v>
      </c>
      <c r="G9" s="10"/>
    </row>
    <row r="10" spans="1:7" ht="35.25" customHeight="1">
      <c r="A10" s="26">
        <v>14040000</v>
      </c>
      <c r="B10" s="79" t="s">
        <v>91</v>
      </c>
      <c r="C10" s="66">
        <f aca="true" t="shared" si="0" ref="C10:C73">D10+E10</f>
        <v>750</v>
      </c>
      <c r="D10" s="88">
        <v>750</v>
      </c>
      <c r="E10" s="88"/>
      <c r="F10" s="89"/>
      <c r="G10" s="10"/>
    </row>
    <row r="11" spans="1:7" ht="12.75" hidden="1">
      <c r="A11" s="26"/>
      <c r="B11" s="27"/>
      <c r="C11" s="66">
        <f t="shared" si="0"/>
        <v>0</v>
      </c>
      <c r="D11" s="88"/>
      <c r="E11" s="88"/>
      <c r="F11" s="89"/>
      <c r="G11" s="10"/>
    </row>
    <row r="12" spans="1:7" ht="12.75">
      <c r="A12" s="26">
        <v>18000000</v>
      </c>
      <c r="B12" s="47" t="s">
        <v>88</v>
      </c>
      <c r="C12" s="66">
        <f t="shared" si="0"/>
        <v>14915</v>
      </c>
      <c r="D12" s="88">
        <f>D13+D23</f>
        <v>14915</v>
      </c>
      <c r="E12" s="88">
        <f>E13+E23</f>
        <v>0</v>
      </c>
      <c r="F12" s="90" t="s">
        <v>52</v>
      </c>
      <c r="G12" s="10"/>
    </row>
    <row r="13" spans="1:7" ht="12.75">
      <c r="A13" s="26">
        <v>18010000</v>
      </c>
      <c r="B13" s="77" t="s">
        <v>89</v>
      </c>
      <c r="C13" s="66">
        <f t="shared" si="0"/>
        <v>11575</v>
      </c>
      <c r="D13" s="88">
        <f>D17+D18+D19+D20+D21+D22</f>
        <v>11575</v>
      </c>
      <c r="E13" s="88"/>
      <c r="F13" s="88"/>
      <c r="G13" s="10"/>
    </row>
    <row r="14" spans="1:7" ht="2.25" customHeight="1" hidden="1">
      <c r="A14" s="26">
        <v>18010000</v>
      </c>
      <c r="B14" s="78" t="s">
        <v>86</v>
      </c>
      <c r="C14" s="66">
        <f t="shared" si="0"/>
        <v>0</v>
      </c>
      <c r="D14" s="88"/>
      <c r="E14" s="88"/>
      <c r="F14" s="90"/>
      <c r="G14" s="10"/>
    </row>
    <row r="15" spans="1:7" ht="48" hidden="1">
      <c r="A15" s="26">
        <v>18010000</v>
      </c>
      <c r="B15" s="78" t="s">
        <v>90</v>
      </c>
      <c r="C15" s="66">
        <f t="shared" si="0"/>
        <v>0</v>
      </c>
      <c r="D15" s="88"/>
      <c r="E15" s="88"/>
      <c r="F15" s="90"/>
      <c r="G15" s="10"/>
    </row>
    <row r="16" spans="1:7" ht="48" hidden="1">
      <c r="A16" s="26">
        <v>18010000</v>
      </c>
      <c r="B16" s="78" t="s">
        <v>87</v>
      </c>
      <c r="C16" s="66">
        <f t="shared" si="0"/>
        <v>0</v>
      </c>
      <c r="D16" s="88"/>
      <c r="E16" s="88"/>
      <c r="F16" s="90"/>
      <c r="G16" s="10"/>
    </row>
    <row r="17" spans="1:9" ht="48">
      <c r="A17" s="50">
        <v>18010300</v>
      </c>
      <c r="B17" s="78" t="s">
        <v>92</v>
      </c>
      <c r="C17" s="66">
        <f t="shared" si="0"/>
        <v>0</v>
      </c>
      <c r="D17" s="72"/>
      <c r="E17" s="88"/>
      <c r="F17" s="90"/>
      <c r="G17" s="10"/>
      <c r="I17" s="80"/>
    </row>
    <row r="18" spans="1:9" ht="48">
      <c r="A18" s="50">
        <v>18010400</v>
      </c>
      <c r="B18" s="78" t="s">
        <v>93</v>
      </c>
      <c r="C18" s="66">
        <f t="shared" si="0"/>
        <v>15</v>
      </c>
      <c r="D18" s="72">
        <v>15</v>
      </c>
      <c r="E18" s="88"/>
      <c r="F18" s="90"/>
      <c r="G18" s="10"/>
      <c r="I18" s="80"/>
    </row>
    <row r="19" spans="1:7" ht="12.75">
      <c r="A19" s="50">
        <v>18010500</v>
      </c>
      <c r="B19" s="53" t="s">
        <v>1</v>
      </c>
      <c r="C19" s="66">
        <f t="shared" si="0"/>
        <v>8100</v>
      </c>
      <c r="D19" s="72">
        <v>8100</v>
      </c>
      <c r="E19" s="88"/>
      <c r="F19" s="90"/>
      <c r="G19" s="10"/>
    </row>
    <row r="20" spans="1:7" ht="12.75">
      <c r="A20" s="50">
        <v>18010600</v>
      </c>
      <c r="B20" s="53" t="s">
        <v>68</v>
      </c>
      <c r="C20" s="66">
        <f t="shared" si="0"/>
        <v>3100</v>
      </c>
      <c r="D20" s="72">
        <v>3100</v>
      </c>
      <c r="E20" s="88"/>
      <c r="F20" s="90"/>
      <c r="G20" s="10"/>
    </row>
    <row r="21" spans="1:7" ht="12.75">
      <c r="A21" s="50">
        <v>18010700</v>
      </c>
      <c r="B21" s="53" t="s">
        <v>2</v>
      </c>
      <c r="C21" s="66">
        <f t="shared" si="0"/>
        <v>0</v>
      </c>
      <c r="D21" s="72"/>
      <c r="E21" s="88"/>
      <c r="F21" s="90"/>
      <c r="G21" s="10"/>
    </row>
    <row r="22" spans="1:7" ht="12.75">
      <c r="A22" s="50">
        <v>18010900</v>
      </c>
      <c r="B22" s="53" t="s">
        <v>69</v>
      </c>
      <c r="C22" s="66">
        <f t="shared" si="0"/>
        <v>360</v>
      </c>
      <c r="D22" s="72">
        <v>360</v>
      </c>
      <c r="E22" s="88"/>
      <c r="F22" s="90"/>
      <c r="G22" s="10"/>
    </row>
    <row r="23" spans="1:7" ht="12.75">
      <c r="A23" s="26">
        <v>18050000</v>
      </c>
      <c r="B23" s="59" t="s">
        <v>78</v>
      </c>
      <c r="C23" s="66">
        <f t="shared" si="0"/>
        <v>3340</v>
      </c>
      <c r="D23" s="88">
        <f>D24+D25</f>
        <v>3340</v>
      </c>
      <c r="E23" s="88">
        <f>E24+E25</f>
        <v>0</v>
      </c>
      <c r="F23" s="88">
        <f>F24+F25</f>
        <v>0</v>
      </c>
      <c r="G23" s="10"/>
    </row>
    <row r="24" spans="1:7" ht="12.75">
      <c r="A24" s="50">
        <v>18050300</v>
      </c>
      <c r="B24" s="60" t="s">
        <v>79</v>
      </c>
      <c r="C24" s="66">
        <f t="shared" si="0"/>
        <v>740</v>
      </c>
      <c r="D24" s="72">
        <v>740</v>
      </c>
      <c r="E24" s="84"/>
      <c r="F24" s="84"/>
      <c r="G24" s="10"/>
    </row>
    <row r="25" spans="1:7" ht="12.75">
      <c r="A25" s="50">
        <v>18050400</v>
      </c>
      <c r="B25" s="60" t="s">
        <v>80</v>
      </c>
      <c r="C25" s="66">
        <f t="shared" si="0"/>
        <v>2600</v>
      </c>
      <c r="D25" s="72">
        <v>2600</v>
      </c>
      <c r="E25" s="84"/>
      <c r="F25" s="84"/>
      <c r="G25" s="10"/>
    </row>
    <row r="26" spans="1:7" ht="12.75" hidden="1">
      <c r="A26" s="50"/>
      <c r="B26" s="53"/>
      <c r="C26" s="66">
        <f t="shared" si="0"/>
        <v>0</v>
      </c>
      <c r="D26" s="86"/>
      <c r="E26" s="84"/>
      <c r="F26" s="91"/>
      <c r="G26" s="10"/>
    </row>
    <row r="27" spans="1:7" s="65" customFormat="1" ht="12.75" hidden="1">
      <c r="A27" s="26">
        <v>19000000</v>
      </c>
      <c r="B27" s="63" t="s">
        <v>81</v>
      </c>
      <c r="C27" s="66">
        <f t="shared" si="0"/>
        <v>0</v>
      </c>
      <c r="D27" s="92">
        <f>D28+D33</f>
        <v>0</v>
      </c>
      <c r="E27" s="92">
        <f>E28+E33</f>
        <v>0</v>
      </c>
      <c r="F27" s="90" t="s">
        <v>52</v>
      </c>
      <c r="G27" s="64"/>
    </row>
    <row r="28" spans="1:7" s="65" customFormat="1" ht="12.75" hidden="1">
      <c r="A28" s="26">
        <v>19010000</v>
      </c>
      <c r="B28" s="63" t="s">
        <v>72</v>
      </c>
      <c r="C28" s="66">
        <f t="shared" si="0"/>
        <v>0</v>
      </c>
      <c r="D28" s="92">
        <f>D29+D30+D31+D32</f>
        <v>0</v>
      </c>
      <c r="E28" s="92">
        <f>E29+E30+E31+E32</f>
        <v>0</v>
      </c>
      <c r="F28" s="90" t="s">
        <v>52</v>
      </c>
      <c r="G28" s="64"/>
    </row>
    <row r="29" spans="1:7" ht="12.75" hidden="1">
      <c r="A29" s="50"/>
      <c r="B29" s="53"/>
      <c r="C29" s="66">
        <f t="shared" si="0"/>
        <v>0</v>
      </c>
      <c r="D29" s="72"/>
      <c r="E29" s="84"/>
      <c r="F29" s="91"/>
      <c r="G29" s="10"/>
    </row>
    <row r="30" spans="1:7" ht="12.75" hidden="1">
      <c r="A30" s="50"/>
      <c r="B30" s="53"/>
      <c r="C30" s="66">
        <f t="shared" si="0"/>
        <v>0</v>
      </c>
      <c r="D30" s="72"/>
      <c r="E30" s="84"/>
      <c r="F30" s="91"/>
      <c r="G30" s="10"/>
    </row>
    <row r="31" spans="1:7" ht="45" customHeight="1" hidden="1">
      <c r="A31" s="50"/>
      <c r="B31" s="68"/>
      <c r="C31" s="66">
        <f t="shared" si="0"/>
        <v>0</v>
      </c>
      <c r="D31" s="72"/>
      <c r="E31" s="84"/>
      <c r="F31" s="91"/>
      <c r="G31" s="10"/>
    </row>
    <row r="32" spans="1:7" ht="0.75" customHeight="1">
      <c r="A32" s="50"/>
      <c r="B32" s="53"/>
      <c r="C32" s="66">
        <f t="shared" si="0"/>
        <v>0</v>
      </c>
      <c r="D32" s="86"/>
      <c r="E32" s="91"/>
      <c r="F32" s="91" t="s">
        <v>52</v>
      </c>
      <c r="G32" s="10"/>
    </row>
    <row r="33" spans="1:7" s="65" customFormat="1" ht="15.75" customHeight="1" hidden="1">
      <c r="A33" s="26"/>
      <c r="B33" s="63"/>
      <c r="C33" s="66">
        <f t="shared" si="0"/>
        <v>0</v>
      </c>
      <c r="D33" s="89"/>
      <c r="E33" s="90">
        <f>E34</f>
        <v>0</v>
      </c>
      <c r="F33" s="90" t="s">
        <v>52</v>
      </c>
      <c r="G33" s="64"/>
    </row>
    <row r="34" spans="1:7" ht="15.75" customHeight="1" hidden="1">
      <c r="A34" s="50"/>
      <c r="B34" s="53"/>
      <c r="C34" s="66">
        <f t="shared" si="0"/>
        <v>0</v>
      </c>
      <c r="D34" s="86"/>
      <c r="E34" s="91"/>
      <c r="F34" s="91" t="s">
        <v>52</v>
      </c>
      <c r="G34" s="10"/>
    </row>
    <row r="35" spans="1:7" ht="15.75" customHeight="1">
      <c r="A35" s="26">
        <v>19010000</v>
      </c>
      <c r="B35" s="63" t="s">
        <v>72</v>
      </c>
      <c r="C35" s="66">
        <f t="shared" si="0"/>
        <v>30</v>
      </c>
      <c r="D35" s="89">
        <f>D36+D37</f>
        <v>0</v>
      </c>
      <c r="E35" s="89">
        <f>E36+E37</f>
        <v>30</v>
      </c>
      <c r="F35" s="89">
        <f>F36+F37</f>
        <v>0</v>
      </c>
      <c r="G35" s="10"/>
    </row>
    <row r="36" spans="1:7" ht="39.75" customHeight="1">
      <c r="A36" s="50">
        <v>19010100</v>
      </c>
      <c r="B36" s="53" t="s">
        <v>98</v>
      </c>
      <c r="C36" s="66">
        <f t="shared" si="0"/>
        <v>15</v>
      </c>
      <c r="D36" s="86"/>
      <c r="E36" s="86">
        <v>15</v>
      </c>
      <c r="F36" s="86"/>
      <c r="G36" s="10"/>
    </row>
    <row r="37" spans="1:7" ht="52.5" customHeight="1">
      <c r="A37" s="50">
        <v>19010300</v>
      </c>
      <c r="B37" s="53" t="s">
        <v>99</v>
      </c>
      <c r="C37" s="66">
        <f t="shared" si="0"/>
        <v>15</v>
      </c>
      <c r="D37" s="86"/>
      <c r="E37" s="86">
        <v>15</v>
      </c>
      <c r="F37" s="86"/>
      <c r="G37" s="10"/>
    </row>
    <row r="38" spans="1:7" ht="13.5" customHeight="1">
      <c r="A38" s="29">
        <v>20000000</v>
      </c>
      <c r="B38" s="40" t="s">
        <v>15</v>
      </c>
      <c r="C38" s="66">
        <f t="shared" si="0"/>
        <v>600</v>
      </c>
      <c r="D38" s="93">
        <f>D39+D46+D50+D44</f>
        <v>580</v>
      </c>
      <c r="E38" s="93">
        <f>E49+E50+E55+E40</f>
        <v>20</v>
      </c>
      <c r="F38" s="94">
        <f>F49+F50</f>
        <v>0</v>
      </c>
      <c r="G38" s="10"/>
    </row>
    <row r="39" spans="1:7" ht="24" customHeight="1">
      <c r="A39" s="43">
        <v>21000000</v>
      </c>
      <c r="B39" s="57" t="s">
        <v>16</v>
      </c>
      <c r="C39" s="66">
        <f t="shared" si="0"/>
        <v>15</v>
      </c>
      <c r="D39" s="95">
        <f>D41</f>
        <v>15</v>
      </c>
      <c r="E39" s="96"/>
      <c r="F39" s="96" t="s">
        <v>52</v>
      </c>
      <c r="G39" s="10"/>
    </row>
    <row r="40" spans="1:7" ht="23.25" customHeight="1" hidden="1">
      <c r="A40" s="50">
        <v>21010300</v>
      </c>
      <c r="B40" s="56" t="s">
        <v>71</v>
      </c>
      <c r="C40" s="66">
        <f t="shared" si="0"/>
        <v>0</v>
      </c>
      <c r="D40" s="97"/>
      <c r="E40" s="98"/>
      <c r="F40" s="98" t="s">
        <v>52</v>
      </c>
      <c r="G40" s="10"/>
    </row>
    <row r="41" spans="1:7" ht="15.75" customHeight="1">
      <c r="A41" s="50">
        <v>21081100</v>
      </c>
      <c r="B41" s="56" t="s">
        <v>4</v>
      </c>
      <c r="C41" s="66">
        <f>D41</f>
        <v>15</v>
      </c>
      <c r="D41" s="72">
        <v>15</v>
      </c>
      <c r="E41" s="91" t="s">
        <v>52</v>
      </c>
      <c r="F41" s="91" t="s">
        <v>52</v>
      </c>
      <c r="G41" s="10"/>
    </row>
    <row r="42" spans="1:7" ht="24" customHeight="1" hidden="1">
      <c r="A42" s="50">
        <v>21081300</v>
      </c>
      <c r="B42" s="51" t="s">
        <v>67</v>
      </c>
      <c r="C42" s="66" t="e">
        <f t="shared" si="0"/>
        <v>#VALUE!</v>
      </c>
      <c r="D42" s="71"/>
      <c r="E42" s="52" t="s">
        <v>52</v>
      </c>
      <c r="F42" s="52" t="s">
        <v>52</v>
      </c>
      <c r="G42" s="10"/>
    </row>
    <row r="43" spans="1:7" ht="9" customHeight="1" hidden="1">
      <c r="A43" s="43">
        <v>22000000</v>
      </c>
      <c r="B43" s="55" t="s">
        <v>17</v>
      </c>
      <c r="C43" s="66" t="e">
        <f t="shared" si="0"/>
        <v>#VALUE!</v>
      </c>
      <c r="D43" s="67">
        <f>D46</f>
        <v>65</v>
      </c>
      <c r="E43" s="49" t="s">
        <v>52</v>
      </c>
      <c r="F43" s="49" t="s">
        <v>52</v>
      </c>
      <c r="G43" s="10"/>
    </row>
    <row r="44" spans="1:7" ht="14.25" customHeight="1">
      <c r="A44" s="82">
        <v>22010000</v>
      </c>
      <c r="B44" s="55" t="s">
        <v>96</v>
      </c>
      <c r="C44" s="66">
        <f t="shared" si="0"/>
        <v>500</v>
      </c>
      <c r="D44" s="67">
        <f>D45</f>
        <v>500</v>
      </c>
      <c r="E44" s="67">
        <f>E45</f>
        <v>0</v>
      </c>
      <c r="F44" s="67">
        <f>F45</f>
        <v>0</v>
      </c>
      <c r="G44" s="10"/>
    </row>
    <row r="45" spans="1:7" ht="24.75" customHeight="1">
      <c r="A45" s="81">
        <v>22012500</v>
      </c>
      <c r="B45" s="55" t="s">
        <v>97</v>
      </c>
      <c r="C45" s="66">
        <f t="shared" si="0"/>
        <v>500</v>
      </c>
      <c r="D45" s="67">
        <v>500</v>
      </c>
      <c r="E45" s="49"/>
      <c r="F45" s="49"/>
      <c r="G45" s="10"/>
    </row>
    <row r="46" spans="1:7" ht="13.5" customHeight="1">
      <c r="A46" s="26">
        <v>22090000</v>
      </c>
      <c r="B46" s="54" t="s">
        <v>3</v>
      </c>
      <c r="C46" s="66">
        <f>D46</f>
        <v>65</v>
      </c>
      <c r="D46" s="66">
        <f>D47+D48</f>
        <v>65</v>
      </c>
      <c r="E46" s="48" t="s">
        <v>52</v>
      </c>
      <c r="F46" s="48" t="s">
        <v>52</v>
      </c>
      <c r="G46" s="10"/>
    </row>
    <row r="47" spans="1:7" ht="35.25" customHeight="1">
      <c r="A47" s="50">
        <v>22090100</v>
      </c>
      <c r="B47" s="56" t="s">
        <v>85</v>
      </c>
      <c r="C47" s="66">
        <f t="shared" si="0"/>
        <v>35</v>
      </c>
      <c r="D47" s="71">
        <v>35</v>
      </c>
      <c r="E47" s="52"/>
      <c r="F47" s="52"/>
      <c r="G47" s="10"/>
    </row>
    <row r="48" spans="1:7" ht="36.75" customHeight="1">
      <c r="A48" s="50">
        <v>22090400</v>
      </c>
      <c r="B48" s="56" t="s">
        <v>70</v>
      </c>
      <c r="C48" s="66">
        <f t="shared" si="0"/>
        <v>30</v>
      </c>
      <c r="D48" s="71">
        <v>30</v>
      </c>
      <c r="E48" s="52"/>
      <c r="F48" s="52"/>
      <c r="G48" s="10"/>
    </row>
    <row r="49" spans="1:7" ht="0.75" customHeight="1" hidden="1">
      <c r="A49" s="11">
        <v>21080000</v>
      </c>
      <c r="B49" s="38" t="s">
        <v>18</v>
      </c>
      <c r="C49" s="66">
        <f t="shared" si="0"/>
        <v>0</v>
      </c>
      <c r="D49" s="12"/>
      <c r="E49" s="12"/>
      <c r="F49" s="12"/>
      <c r="G49" s="10"/>
    </row>
    <row r="50" spans="1:7" ht="17.25" customHeight="1">
      <c r="A50" s="11">
        <v>24000000</v>
      </c>
      <c r="B50" s="38" t="s">
        <v>19</v>
      </c>
      <c r="C50" s="66">
        <f t="shared" si="0"/>
        <v>0</v>
      </c>
      <c r="D50" s="12">
        <f>D52</f>
        <v>0</v>
      </c>
      <c r="E50" s="12">
        <f>E54</f>
        <v>0</v>
      </c>
      <c r="F50" s="12"/>
      <c r="G50" s="10"/>
    </row>
    <row r="51" spans="1:7" ht="6" customHeight="1" hidden="1">
      <c r="A51" s="17">
        <v>24030000</v>
      </c>
      <c r="B51" s="37" t="s">
        <v>20</v>
      </c>
      <c r="C51" s="66" t="e">
        <f t="shared" si="0"/>
        <v>#VALUE!</v>
      </c>
      <c r="D51" s="18"/>
      <c r="E51" s="20" t="s">
        <v>52</v>
      </c>
      <c r="F51" s="20" t="s">
        <v>52</v>
      </c>
      <c r="G51" s="10"/>
    </row>
    <row r="52" spans="1:7" ht="15" customHeight="1">
      <c r="A52" s="13">
        <v>24060300</v>
      </c>
      <c r="B52" s="39" t="s">
        <v>21</v>
      </c>
      <c r="C52" s="66">
        <f>D52</f>
        <v>0</v>
      </c>
      <c r="D52" s="44"/>
      <c r="E52" s="15" t="s">
        <v>52</v>
      </c>
      <c r="F52" s="15" t="s">
        <v>52</v>
      </c>
      <c r="G52" s="10"/>
    </row>
    <row r="53" spans="1:7" ht="0.75" customHeight="1">
      <c r="A53" s="13">
        <v>24110600</v>
      </c>
      <c r="B53" s="41" t="s">
        <v>22</v>
      </c>
      <c r="C53" s="66" t="e">
        <f t="shared" si="0"/>
        <v>#VALUE!</v>
      </c>
      <c r="D53" s="15" t="s">
        <v>14</v>
      </c>
      <c r="E53" s="14" t="s">
        <v>52</v>
      </c>
      <c r="F53" s="14" t="s">
        <v>52</v>
      </c>
      <c r="G53" s="10"/>
    </row>
    <row r="54" spans="1:7" ht="11.25" customHeight="1" hidden="1">
      <c r="A54" s="61">
        <v>24062100</v>
      </c>
      <c r="B54" s="62" t="s">
        <v>66</v>
      </c>
      <c r="C54" s="66" t="e">
        <f t="shared" si="0"/>
        <v>#VALUE!</v>
      </c>
      <c r="D54" s="14" t="s">
        <v>52</v>
      </c>
      <c r="E54" s="15"/>
      <c r="F54" s="15" t="s">
        <v>52</v>
      </c>
      <c r="G54" s="10"/>
    </row>
    <row r="55" spans="1:7" ht="12.75">
      <c r="A55" s="11">
        <v>25000000</v>
      </c>
      <c r="B55" s="35" t="s">
        <v>7</v>
      </c>
      <c r="C55" s="66">
        <f t="shared" si="0"/>
        <v>20</v>
      </c>
      <c r="D55" s="16"/>
      <c r="E55" s="69">
        <f>E56+E57</f>
        <v>20</v>
      </c>
      <c r="F55" s="16"/>
      <c r="G55" s="10"/>
    </row>
    <row r="56" spans="1:7" ht="33.75" customHeight="1" hidden="1">
      <c r="A56" s="13">
        <v>25010100</v>
      </c>
      <c r="B56" s="36" t="s">
        <v>62</v>
      </c>
      <c r="C56" s="66">
        <f t="shared" si="0"/>
        <v>0</v>
      </c>
      <c r="D56" s="15"/>
      <c r="E56" s="71"/>
      <c r="F56" s="15"/>
      <c r="G56" s="10"/>
    </row>
    <row r="57" spans="1:7" ht="14.25" customHeight="1">
      <c r="A57" s="13">
        <v>25010300</v>
      </c>
      <c r="B57" s="36" t="s">
        <v>63</v>
      </c>
      <c r="C57" s="66">
        <f t="shared" si="0"/>
        <v>20</v>
      </c>
      <c r="D57" s="15"/>
      <c r="E57" s="71">
        <v>20</v>
      </c>
      <c r="F57" s="15"/>
      <c r="G57" s="10"/>
    </row>
    <row r="58" spans="1:7" ht="15.75" customHeight="1" hidden="1">
      <c r="A58" s="11">
        <v>30000000</v>
      </c>
      <c r="B58" s="35" t="s">
        <v>75</v>
      </c>
      <c r="C58" s="66">
        <f t="shared" si="0"/>
        <v>0</v>
      </c>
      <c r="D58" s="73">
        <f>D59</f>
        <v>0</v>
      </c>
      <c r="E58" s="70">
        <f>E59+E62</f>
        <v>0</v>
      </c>
      <c r="F58" s="70">
        <f>F59+F62</f>
        <v>0</v>
      </c>
      <c r="G58" s="10"/>
    </row>
    <row r="59" spans="1:7" ht="15.75" customHeight="1" hidden="1">
      <c r="A59" s="13">
        <v>31000000</v>
      </c>
      <c r="B59" s="36" t="s">
        <v>76</v>
      </c>
      <c r="C59" s="66">
        <f t="shared" si="0"/>
        <v>0</v>
      </c>
      <c r="D59" s="74">
        <f>D60</f>
        <v>0</v>
      </c>
      <c r="E59" s="44">
        <f>E61</f>
        <v>0</v>
      </c>
      <c r="F59" s="44">
        <f>F61</f>
        <v>0</v>
      </c>
      <c r="G59" s="10"/>
    </row>
    <row r="60" spans="1:7" ht="56.25" customHeight="1" hidden="1">
      <c r="A60" s="13">
        <v>31010200</v>
      </c>
      <c r="B60" s="76" t="s">
        <v>77</v>
      </c>
      <c r="C60" s="66">
        <f t="shared" si="0"/>
        <v>0</v>
      </c>
      <c r="D60" s="74">
        <v>0</v>
      </c>
      <c r="E60" s="44"/>
      <c r="F60" s="74"/>
      <c r="G60" s="10"/>
    </row>
    <row r="61" spans="1:7" ht="37.5" customHeight="1" hidden="1">
      <c r="A61" s="21">
        <v>31030000</v>
      </c>
      <c r="B61" s="41" t="s">
        <v>23</v>
      </c>
      <c r="C61" s="66" t="e">
        <f t="shared" si="0"/>
        <v>#VALUE!</v>
      </c>
      <c r="D61" s="15" t="s">
        <v>52</v>
      </c>
      <c r="E61" s="72"/>
      <c r="F61" s="72"/>
      <c r="G61" s="10"/>
    </row>
    <row r="62" spans="1:7" ht="22.5" customHeight="1" hidden="1">
      <c r="A62" s="22">
        <v>33000000</v>
      </c>
      <c r="B62" s="42" t="s">
        <v>24</v>
      </c>
      <c r="C62" s="66" t="e">
        <f t="shared" si="0"/>
        <v>#VALUE!</v>
      </c>
      <c r="D62" s="20" t="s">
        <v>52</v>
      </c>
      <c r="E62" s="72"/>
      <c r="F62" s="72"/>
      <c r="G62" s="10"/>
    </row>
    <row r="63" spans="1:7" ht="44.25" customHeight="1" hidden="1">
      <c r="A63" s="22">
        <v>33010100</v>
      </c>
      <c r="B63" s="58" t="s">
        <v>84</v>
      </c>
      <c r="C63" s="66" t="e">
        <f t="shared" si="0"/>
        <v>#VALUE!</v>
      </c>
      <c r="D63" s="15" t="s">
        <v>52</v>
      </c>
      <c r="E63" s="72"/>
      <c r="F63" s="72"/>
      <c r="G63" s="10"/>
    </row>
    <row r="64" spans="1:7" ht="12.75" hidden="1">
      <c r="A64" s="11">
        <v>50000000</v>
      </c>
      <c r="B64" s="23" t="s">
        <v>25</v>
      </c>
      <c r="C64" s="66" t="e">
        <f t="shared" si="0"/>
        <v>#VALUE!</v>
      </c>
      <c r="D64" s="16" t="s">
        <v>52</v>
      </c>
      <c r="E64" s="12">
        <f>E65+E66</f>
        <v>0</v>
      </c>
      <c r="F64" s="16" t="s">
        <v>52</v>
      </c>
      <c r="G64" s="10"/>
    </row>
    <row r="65" spans="1:7" ht="12.75" hidden="1">
      <c r="A65" s="13"/>
      <c r="B65" s="13"/>
      <c r="C65" s="66" t="e">
        <f t="shared" si="0"/>
        <v>#VALUE!</v>
      </c>
      <c r="D65" s="15" t="s">
        <v>52</v>
      </c>
      <c r="E65" s="14"/>
      <c r="F65" s="15" t="s">
        <v>52</v>
      </c>
      <c r="G65" s="10"/>
    </row>
    <row r="66" spans="1:7" ht="0.75" customHeight="1" hidden="1">
      <c r="A66" s="13"/>
      <c r="B66" s="46"/>
      <c r="C66" s="66" t="e">
        <f t="shared" si="0"/>
        <v>#VALUE!</v>
      </c>
      <c r="D66" s="15" t="s">
        <v>52</v>
      </c>
      <c r="E66" s="19"/>
      <c r="F66" s="15" t="s">
        <v>52</v>
      </c>
      <c r="G66" s="10"/>
    </row>
    <row r="67" spans="1:7" ht="12.75">
      <c r="A67" s="13"/>
      <c r="B67" s="24" t="s">
        <v>26</v>
      </c>
      <c r="C67" s="66">
        <f t="shared" si="0"/>
        <v>16295</v>
      </c>
      <c r="D67" s="45">
        <f>D9+D38+D58</f>
        <v>16245</v>
      </c>
      <c r="E67" s="45">
        <f>E38+E9+E58+E64</f>
        <v>50</v>
      </c>
      <c r="F67" s="45">
        <f>F61+F63+F23</f>
        <v>0</v>
      </c>
      <c r="G67" s="10"/>
    </row>
    <row r="68" spans="1:7" ht="15" customHeight="1">
      <c r="A68" s="17">
        <v>40000000</v>
      </c>
      <c r="B68" s="25" t="s">
        <v>82</v>
      </c>
      <c r="C68" s="66">
        <f t="shared" si="0"/>
        <v>11617.859999999999</v>
      </c>
      <c r="D68" s="45">
        <f>D69+D71</f>
        <v>8329.582999999999</v>
      </c>
      <c r="E68" s="45">
        <f>F68</f>
        <v>3288.277</v>
      </c>
      <c r="F68" s="45">
        <f>F69+F71</f>
        <v>3288.277</v>
      </c>
      <c r="G68" s="10"/>
    </row>
    <row r="69" spans="1:7" ht="29.25" customHeight="1">
      <c r="A69" s="11">
        <v>41050000</v>
      </c>
      <c r="B69" s="11" t="s">
        <v>121</v>
      </c>
      <c r="C69" s="66">
        <f t="shared" si="0"/>
        <v>3378.248</v>
      </c>
      <c r="D69" s="75">
        <f>D70</f>
        <v>89.971</v>
      </c>
      <c r="E69" s="75">
        <f>F69</f>
        <v>3288.277</v>
      </c>
      <c r="F69" s="75">
        <f>F70</f>
        <v>3288.277</v>
      </c>
      <c r="G69" s="10"/>
    </row>
    <row r="70" spans="1:7" ht="15" customHeight="1">
      <c r="A70" s="13">
        <v>41053900</v>
      </c>
      <c r="B70" s="13" t="s">
        <v>120</v>
      </c>
      <c r="C70" s="66">
        <f t="shared" si="0"/>
        <v>3378.248</v>
      </c>
      <c r="D70" s="72">
        <v>89.971</v>
      </c>
      <c r="E70" s="44">
        <v>3288.277</v>
      </c>
      <c r="F70" s="72">
        <v>3288.277</v>
      </c>
      <c r="G70" s="10"/>
    </row>
    <row r="71" spans="1:7" ht="27" customHeight="1">
      <c r="A71" s="87">
        <v>41040000</v>
      </c>
      <c r="B71" s="99" t="s">
        <v>123</v>
      </c>
      <c r="C71" s="66">
        <f t="shared" si="0"/>
        <v>8239.612</v>
      </c>
      <c r="D71" s="85">
        <v>8239.612</v>
      </c>
      <c r="E71" s="75"/>
      <c r="F71" s="85">
        <f>F73</f>
        <v>0</v>
      </c>
      <c r="G71" s="10"/>
    </row>
    <row r="72" spans="1:7" ht="43.5" customHeight="1" hidden="1">
      <c r="A72" s="13">
        <v>41034400</v>
      </c>
      <c r="B72" s="46" t="s">
        <v>83</v>
      </c>
      <c r="C72" s="66">
        <f t="shared" si="0"/>
        <v>0</v>
      </c>
      <c r="D72" s="86"/>
      <c r="E72" s="44">
        <f>F72</f>
        <v>0</v>
      </c>
      <c r="F72" s="84"/>
      <c r="G72" s="10"/>
    </row>
    <row r="73" spans="1:7" ht="14.25" customHeight="1">
      <c r="A73" s="13">
        <v>41040400</v>
      </c>
      <c r="B73" s="13" t="s">
        <v>122</v>
      </c>
      <c r="C73" s="66">
        <f t="shared" si="0"/>
        <v>0</v>
      </c>
      <c r="D73" s="44"/>
      <c r="E73" s="44"/>
      <c r="F73" s="72"/>
      <c r="G73" s="10"/>
    </row>
    <row r="74" spans="1:7" ht="12.75">
      <c r="A74" s="13"/>
      <c r="B74" s="24" t="s">
        <v>27</v>
      </c>
      <c r="C74" s="66">
        <f>D74+E74</f>
        <v>27912.86</v>
      </c>
      <c r="D74" s="45">
        <f>D67+D68</f>
        <v>24574.583</v>
      </c>
      <c r="E74" s="45">
        <f>E67+E68</f>
        <v>3338.277</v>
      </c>
      <c r="F74" s="45">
        <f>F67+F68</f>
        <v>3288.277</v>
      </c>
      <c r="G74" s="10"/>
    </row>
    <row r="75" spans="2:5" s="103" customFormat="1" ht="27.75" customHeight="1">
      <c r="B75" s="103" t="s">
        <v>94</v>
      </c>
      <c r="E75" s="103" t="s">
        <v>95</v>
      </c>
    </row>
    <row r="76" spans="2:6" ht="15.75">
      <c r="B76" s="33"/>
      <c r="C76" s="33"/>
      <c r="D76" s="33"/>
      <c r="E76" s="33"/>
      <c r="F76" s="33"/>
    </row>
  </sheetData>
  <sheetProtection/>
  <mergeCells count="6">
    <mergeCell ref="D2:F2"/>
    <mergeCell ref="A4:F4"/>
    <mergeCell ref="B6:B7"/>
    <mergeCell ref="D6:D7"/>
    <mergeCell ref="E6:F6"/>
    <mergeCell ref="C6:C7"/>
  </mergeCells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29.375" style="0" customWidth="1"/>
    <col min="2" max="2" width="35.50390625" style="0" customWidth="1"/>
    <col min="3" max="3" width="13.125" style="0" customWidth="1"/>
    <col min="4" max="4" width="18.125" style="0" customWidth="1"/>
    <col min="5" max="5" width="15.125" style="0" customWidth="1"/>
    <col min="6" max="6" width="18.875" style="0" customWidth="1"/>
  </cols>
  <sheetData>
    <row r="2" spans="1:6" ht="18.75">
      <c r="A2" s="105"/>
      <c r="D2" s="33" t="s">
        <v>244</v>
      </c>
      <c r="E2" s="103"/>
      <c r="F2" s="103"/>
    </row>
    <row r="3" spans="1:6" ht="15.75">
      <c r="A3" s="105"/>
      <c r="D3" s="206" t="s">
        <v>162</v>
      </c>
      <c r="E3" s="206"/>
      <c r="F3" s="206"/>
    </row>
    <row r="4" spans="1:6" ht="18.75">
      <c r="A4" s="105"/>
      <c r="D4" s="161" t="s">
        <v>294</v>
      </c>
      <c r="E4" s="104"/>
      <c r="F4" s="104"/>
    </row>
    <row r="5" spans="1:6" ht="15.75">
      <c r="A5" s="205" t="s">
        <v>172</v>
      </c>
      <c r="B5" s="205"/>
      <c r="C5" s="205"/>
      <c r="D5" s="205"/>
      <c r="E5" s="205"/>
      <c r="F5" s="205"/>
    </row>
    <row r="6" spans="2:6" ht="19.5" thickBot="1">
      <c r="B6" s="106"/>
      <c r="C6" s="106"/>
      <c r="D6" s="106"/>
      <c r="E6" s="106"/>
      <c r="F6" s="162" t="s">
        <v>163</v>
      </c>
    </row>
    <row r="7" spans="1:6" ht="18.75" customHeight="1" thickBot="1">
      <c r="A7" s="207" t="s">
        <v>11</v>
      </c>
      <c r="B7" s="207" t="s">
        <v>164</v>
      </c>
      <c r="C7" s="207" t="s">
        <v>160</v>
      </c>
      <c r="D7" s="207" t="s">
        <v>0</v>
      </c>
      <c r="E7" s="209" t="s">
        <v>6</v>
      </c>
      <c r="F7" s="210"/>
    </row>
    <row r="8" spans="1:6" ht="57" thickBot="1">
      <c r="A8" s="208"/>
      <c r="B8" s="208"/>
      <c r="C8" s="208"/>
      <c r="D8" s="208"/>
      <c r="E8" s="107" t="s">
        <v>165</v>
      </c>
      <c r="F8" s="107" t="s">
        <v>166</v>
      </c>
    </row>
    <row r="9" spans="1:6" ht="19.5" thickBot="1">
      <c r="A9" s="108">
        <v>1</v>
      </c>
      <c r="B9" s="107">
        <v>2</v>
      </c>
      <c r="C9" s="107">
        <v>3</v>
      </c>
      <c r="D9" s="107">
        <v>4</v>
      </c>
      <c r="E9" s="107">
        <v>5</v>
      </c>
      <c r="F9" s="107">
        <v>6</v>
      </c>
    </row>
    <row r="10" spans="1:6" ht="19.5" thickBot="1">
      <c r="A10" s="202" t="s">
        <v>167</v>
      </c>
      <c r="B10" s="203"/>
      <c r="C10" s="203"/>
      <c r="D10" s="203"/>
      <c r="E10" s="203"/>
      <c r="F10" s="204"/>
    </row>
    <row r="11" spans="1:6" ht="19.5" thickBot="1">
      <c r="A11" s="108">
        <v>200000</v>
      </c>
      <c r="B11" s="163" t="s">
        <v>168</v>
      </c>
      <c r="C11" s="109">
        <f>C12</f>
        <v>-5392894</v>
      </c>
      <c r="D11" s="109">
        <f>D12</f>
        <v>-5392894</v>
      </c>
      <c r="E11" s="109">
        <f>E13</f>
        <v>5392894</v>
      </c>
      <c r="F11" s="109">
        <f>F13</f>
        <v>5392894</v>
      </c>
    </row>
    <row r="12" spans="1:6" ht="66.75" customHeight="1" thickBot="1">
      <c r="A12" s="108">
        <v>208000</v>
      </c>
      <c r="B12" s="163" t="s">
        <v>247</v>
      </c>
      <c r="C12" s="109">
        <v>-5392894</v>
      </c>
      <c r="D12" s="109">
        <v>-5392894</v>
      </c>
      <c r="E12" s="109"/>
      <c r="F12" s="109"/>
    </row>
    <row r="13" spans="1:6" ht="57" customHeight="1" thickBot="1">
      <c r="A13" s="108">
        <v>208400</v>
      </c>
      <c r="B13" s="163" t="s">
        <v>248</v>
      </c>
      <c r="C13" s="109">
        <v>5392894</v>
      </c>
      <c r="D13" s="109"/>
      <c r="E13" s="109">
        <v>5392894</v>
      </c>
      <c r="F13" s="109">
        <v>5392894</v>
      </c>
    </row>
    <row r="14" spans="1:6" ht="50.25" customHeight="1" thickBot="1">
      <c r="A14" s="108" t="s">
        <v>14</v>
      </c>
      <c r="B14" s="163" t="s">
        <v>169</v>
      </c>
      <c r="C14" s="107">
        <f>C12+C13</f>
        <v>0</v>
      </c>
      <c r="D14" s="109">
        <f>D12+D13</f>
        <v>-5392894</v>
      </c>
      <c r="E14" s="109">
        <f>E12+E13</f>
        <v>5392894</v>
      </c>
      <c r="F14" s="109">
        <f>F12+F13</f>
        <v>5392894</v>
      </c>
    </row>
    <row r="15" spans="1:6" ht="19.5" thickBot="1">
      <c r="A15" s="202" t="s">
        <v>170</v>
      </c>
      <c r="B15" s="203"/>
      <c r="C15" s="203"/>
      <c r="D15" s="203"/>
      <c r="E15" s="203"/>
      <c r="F15" s="204"/>
    </row>
    <row r="16" spans="1:6" ht="26.25" thickBot="1">
      <c r="A16" s="108">
        <v>600000</v>
      </c>
      <c r="B16" s="163" t="s">
        <v>171</v>
      </c>
      <c r="C16" s="109"/>
      <c r="D16" s="109"/>
      <c r="E16" s="109"/>
      <c r="F16" s="109"/>
    </row>
    <row r="17" spans="1:6" ht="39" thickBot="1">
      <c r="A17" s="160">
        <v>602400</v>
      </c>
      <c r="B17" s="163" t="s">
        <v>248</v>
      </c>
      <c r="C17" s="109">
        <f>D17</f>
        <v>-5392894</v>
      </c>
      <c r="D17" s="109">
        <v>-5392894</v>
      </c>
      <c r="E17" s="109"/>
      <c r="F17" s="109"/>
    </row>
    <row r="18" spans="1:6" ht="45.75" customHeight="1" thickBot="1">
      <c r="A18" s="108">
        <v>602400</v>
      </c>
      <c r="B18" s="163" t="s">
        <v>248</v>
      </c>
      <c r="C18" s="109">
        <v>5392894</v>
      </c>
      <c r="D18" s="109"/>
      <c r="E18" s="109">
        <v>5392894</v>
      </c>
      <c r="F18" s="109">
        <v>5392894</v>
      </c>
    </row>
    <row r="19" spans="1:6" ht="19.5" hidden="1" thickBot="1">
      <c r="A19" s="108"/>
      <c r="B19" s="163"/>
      <c r="C19" s="109"/>
      <c r="D19" s="109"/>
      <c r="E19" s="109"/>
      <c r="F19" s="109"/>
    </row>
    <row r="20" spans="1:6" ht="48" customHeight="1" thickBot="1">
      <c r="A20" s="108" t="s">
        <v>14</v>
      </c>
      <c r="B20" s="109" t="s">
        <v>169</v>
      </c>
      <c r="C20" s="107">
        <f>C17+C18</f>
        <v>0</v>
      </c>
      <c r="D20" s="109">
        <f>D17+D18</f>
        <v>-5392894</v>
      </c>
      <c r="E20" s="109">
        <f>E17+E18</f>
        <v>5392894</v>
      </c>
      <c r="F20" s="109">
        <f>F17+F18</f>
        <v>5392894</v>
      </c>
    </row>
    <row r="22" spans="1:5" s="102" customFormat="1" ht="27.75" customHeight="1">
      <c r="A22" s="103" t="s">
        <v>94</v>
      </c>
      <c r="B22" s="103"/>
      <c r="C22" s="103"/>
      <c r="D22" s="103" t="s">
        <v>95</v>
      </c>
      <c r="E22" s="103"/>
    </row>
  </sheetData>
  <sheetProtection/>
  <mergeCells count="9">
    <mergeCell ref="A15:F15"/>
    <mergeCell ref="A5:F5"/>
    <mergeCell ref="D3:F3"/>
    <mergeCell ref="A7:A8"/>
    <mergeCell ref="B7:B8"/>
    <mergeCell ref="C7:C8"/>
    <mergeCell ref="D7:D8"/>
    <mergeCell ref="E7:F7"/>
    <mergeCell ref="A10:F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7"/>
  <sheetViews>
    <sheetView showGridLines="0" view="pageBreakPreview" zoomScaleSheetLayoutView="100" zoomScalePageLayoutView="0" workbookViewId="0" topLeftCell="A2">
      <selection activeCell="J39" sqref="J39"/>
    </sheetView>
  </sheetViews>
  <sheetFormatPr defaultColWidth="10.625" defaultRowHeight="12.75" outlineLevelRow="1"/>
  <cols>
    <col min="1" max="1" width="10.625" style="111" customWidth="1"/>
    <col min="2" max="2" width="11.875" style="111" customWidth="1"/>
    <col min="3" max="3" width="11.625" style="112" customWidth="1"/>
    <col min="4" max="4" width="51.375" style="112" customWidth="1"/>
    <col min="5" max="5" width="12.625" style="112" customWidth="1"/>
    <col min="6" max="6" width="13.375" style="112" customWidth="1"/>
    <col min="7" max="7" width="14.00390625" style="112" customWidth="1"/>
    <col min="8" max="8" width="12.00390625" style="112" customWidth="1"/>
    <col min="9" max="9" width="12.125" style="112" customWidth="1"/>
    <col min="10" max="10" width="12.625" style="112" customWidth="1"/>
    <col min="11" max="12" width="13.50390625" style="112" customWidth="1"/>
    <col min="13" max="13" width="11.625" style="111" customWidth="1"/>
    <col min="14" max="14" width="12.625" style="111" customWidth="1"/>
    <col min="15" max="15" width="11.875" style="111" customWidth="1"/>
    <col min="16" max="16" width="16.125" style="111" customWidth="1"/>
    <col min="17" max="17" width="10.625" style="111" customWidth="1"/>
    <col min="18" max="16384" width="10.625" style="30" customWidth="1"/>
  </cols>
  <sheetData>
    <row r="1" spans="15:16" ht="12.75" customHeight="1">
      <c r="O1" s="113" t="s">
        <v>245</v>
      </c>
      <c r="P1" s="113"/>
    </row>
    <row r="2" spans="15:16" ht="10.5" customHeight="1">
      <c r="O2" s="211" t="s">
        <v>173</v>
      </c>
      <c r="P2" s="211"/>
    </row>
    <row r="3" spans="7:15" ht="12.75">
      <c r="G3" s="114"/>
      <c r="H3" s="114"/>
      <c r="O3" s="111" t="s">
        <v>295</v>
      </c>
    </row>
    <row r="4" spans="3:16" ht="17.25" customHeight="1">
      <c r="C4" s="212" t="s">
        <v>175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</row>
    <row r="5" spans="4:16" ht="12.75">
      <c r="D5" s="115"/>
      <c r="P5" s="111" t="s">
        <v>73</v>
      </c>
    </row>
    <row r="6" spans="1:16" ht="12.75" customHeight="1">
      <c r="A6" s="213" t="s">
        <v>135</v>
      </c>
      <c r="B6" s="216" t="s">
        <v>176</v>
      </c>
      <c r="C6" s="219" t="s">
        <v>177</v>
      </c>
      <c r="D6" s="222" t="s">
        <v>178</v>
      </c>
      <c r="E6" s="225" t="s">
        <v>0</v>
      </c>
      <c r="F6" s="225"/>
      <c r="G6" s="225"/>
      <c r="H6" s="225"/>
      <c r="I6" s="225"/>
      <c r="J6" s="226" t="s">
        <v>6</v>
      </c>
      <c r="K6" s="226"/>
      <c r="L6" s="226"/>
      <c r="M6" s="226"/>
      <c r="N6" s="226"/>
      <c r="O6" s="226"/>
      <c r="P6" s="227" t="s">
        <v>10</v>
      </c>
    </row>
    <row r="7" spans="1:16" ht="12" customHeight="1">
      <c r="A7" s="214"/>
      <c r="B7" s="217"/>
      <c r="C7" s="220"/>
      <c r="D7" s="223"/>
      <c r="E7" s="235" t="s">
        <v>160</v>
      </c>
      <c r="F7" s="236" t="s">
        <v>179</v>
      </c>
      <c r="G7" s="249" t="s">
        <v>28</v>
      </c>
      <c r="H7" s="250"/>
      <c r="I7" s="222" t="s">
        <v>180</v>
      </c>
      <c r="J7" s="235" t="s">
        <v>160</v>
      </c>
      <c r="K7" s="236" t="s">
        <v>181</v>
      </c>
      <c r="L7" s="236" t="s">
        <v>179</v>
      </c>
      <c r="M7" s="230" t="s">
        <v>28</v>
      </c>
      <c r="N7" s="231"/>
      <c r="O7" s="232" t="s">
        <v>180</v>
      </c>
      <c r="P7" s="228"/>
    </row>
    <row r="8" spans="1:16" ht="21.75" customHeight="1">
      <c r="A8" s="214"/>
      <c r="B8" s="217"/>
      <c r="C8" s="220"/>
      <c r="D8" s="223"/>
      <c r="E8" s="235"/>
      <c r="F8" s="236"/>
      <c r="G8" s="223" t="s">
        <v>293</v>
      </c>
      <c r="H8" s="247" t="s">
        <v>74</v>
      </c>
      <c r="I8" s="223"/>
      <c r="J8" s="235"/>
      <c r="K8" s="236"/>
      <c r="L8" s="236"/>
      <c r="M8" s="232" t="s">
        <v>182</v>
      </c>
      <c r="N8" s="232" t="s">
        <v>74</v>
      </c>
      <c r="O8" s="233"/>
      <c r="P8" s="228"/>
    </row>
    <row r="9" spans="1:16" ht="20.25" customHeight="1">
      <c r="A9" s="214"/>
      <c r="B9" s="217"/>
      <c r="C9" s="220"/>
      <c r="D9" s="223"/>
      <c r="E9" s="235"/>
      <c r="F9" s="236"/>
      <c r="G9" s="223"/>
      <c r="H9" s="247"/>
      <c r="I9" s="223"/>
      <c r="J9" s="235"/>
      <c r="K9" s="236"/>
      <c r="L9" s="236"/>
      <c r="M9" s="233"/>
      <c r="N9" s="233"/>
      <c r="O9" s="233"/>
      <c r="P9" s="228"/>
    </row>
    <row r="10" spans="1:16" ht="25.5" customHeight="1">
      <c r="A10" s="215"/>
      <c r="B10" s="218"/>
      <c r="C10" s="221"/>
      <c r="D10" s="224"/>
      <c r="E10" s="235"/>
      <c r="F10" s="236"/>
      <c r="G10" s="224"/>
      <c r="H10" s="248"/>
      <c r="I10" s="224"/>
      <c r="J10" s="235"/>
      <c r="K10" s="236"/>
      <c r="L10" s="236"/>
      <c r="M10" s="234"/>
      <c r="N10" s="234"/>
      <c r="O10" s="234"/>
      <c r="P10" s="229"/>
    </row>
    <row r="11" spans="1:17" s="31" customFormat="1" ht="12.75" customHeight="1">
      <c r="A11" s="116">
        <v>1</v>
      </c>
      <c r="B11" s="117">
        <f>A11+1</f>
        <v>2</v>
      </c>
      <c r="C11" s="117">
        <f aca="true" t="shared" si="0" ref="C11:P11">B11+1</f>
        <v>3</v>
      </c>
      <c r="D11" s="117">
        <f t="shared" si="0"/>
        <v>4</v>
      </c>
      <c r="E11" s="117">
        <f t="shared" si="0"/>
        <v>5</v>
      </c>
      <c r="F11" s="117">
        <f t="shared" si="0"/>
        <v>6</v>
      </c>
      <c r="G11" s="117">
        <f t="shared" si="0"/>
        <v>7</v>
      </c>
      <c r="H11" s="117">
        <f t="shared" si="0"/>
        <v>8</v>
      </c>
      <c r="I11" s="117">
        <f t="shared" si="0"/>
        <v>9</v>
      </c>
      <c r="J11" s="117">
        <f t="shared" si="0"/>
        <v>10</v>
      </c>
      <c r="K11" s="117">
        <f t="shared" si="0"/>
        <v>11</v>
      </c>
      <c r="L11" s="117">
        <f t="shared" si="0"/>
        <v>12</v>
      </c>
      <c r="M11" s="117">
        <f t="shared" si="0"/>
        <v>13</v>
      </c>
      <c r="N11" s="117">
        <f t="shared" si="0"/>
        <v>14</v>
      </c>
      <c r="O11" s="117">
        <f t="shared" si="0"/>
        <v>15</v>
      </c>
      <c r="P11" s="117">
        <f t="shared" si="0"/>
        <v>16</v>
      </c>
      <c r="Q11" s="118"/>
    </row>
    <row r="12" spans="1:16" ht="12.75">
      <c r="A12" s="237" t="s">
        <v>100</v>
      </c>
      <c r="B12" s="238"/>
      <c r="C12" s="239"/>
      <c r="D12" s="119" t="s">
        <v>29</v>
      </c>
      <c r="E12" s="120">
        <f>E14+E29</f>
        <v>8827.678</v>
      </c>
      <c r="F12" s="120">
        <f aca="true" t="shared" si="1" ref="F12:N12">F14+F29</f>
        <v>8827.678</v>
      </c>
      <c r="G12" s="120">
        <f t="shared" si="1"/>
        <v>7009.527</v>
      </c>
      <c r="H12" s="120">
        <f t="shared" si="1"/>
        <v>788.2</v>
      </c>
      <c r="I12" s="120">
        <f t="shared" si="1"/>
        <v>0</v>
      </c>
      <c r="J12" s="120">
        <f t="shared" si="1"/>
        <v>100</v>
      </c>
      <c r="K12" s="120">
        <f t="shared" si="1"/>
        <v>80</v>
      </c>
      <c r="L12" s="120">
        <f t="shared" si="1"/>
        <v>20</v>
      </c>
      <c r="M12" s="120">
        <f t="shared" si="1"/>
        <v>0</v>
      </c>
      <c r="N12" s="120">
        <f t="shared" si="1"/>
        <v>0</v>
      </c>
      <c r="O12" s="120">
        <f>K12</f>
        <v>80</v>
      </c>
      <c r="P12" s="120">
        <f>P14+P29</f>
        <v>8927.678</v>
      </c>
    </row>
    <row r="13" spans="1:16" ht="0.75" customHeight="1">
      <c r="A13" s="121"/>
      <c r="B13" s="121" t="s">
        <v>30</v>
      </c>
      <c r="C13" s="121"/>
      <c r="D13" s="122" t="s">
        <v>31</v>
      </c>
      <c r="E13" s="123"/>
      <c r="F13" s="123"/>
      <c r="G13" s="123"/>
      <c r="H13" s="123"/>
      <c r="I13" s="123"/>
      <c r="J13" s="123">
        <f>J14</f>
        <v>100</v>
      </c>
      <c r="K13" s="123">
        <f>K14</f>
        <v>80</v>
      </c>
      <c r="L13" s="123">
        <f>L14</f>
        <v>20</v>
      </c>
      <c r="M13" s="124">
        <f>M14</f>
        <v>0</v>
      </c>
      <c r="N13" s="124">
        <f>N14</f>
        <v>0</v>
      </c>
      <c r="O13" s="120">
        <f aca="true" t="shared" si="2" ref="O13:O76">K13</f>
        <v>80</v>
      </c>
      <c r="P13" s="124">
        <f>E13+J13</f>
        <v>100</v>
      </c>
    </row>
    <row r="14" spans="1:16" ht="59.25" customHeight="1">
      <c r="A14" s="121" t="s">
        <v>146</v>
      </c>
      <c r="B14" s="121" t="s">
        <v>110</v>
      </c>
      <c r="C14" s="121" t="s">
        <v>136</v>
      </c>
      <c r="D14" s="126" t="s">
        <v>109</v>
      </c>
      <c r="E14" s="123">
        <f>F14</f>
        <v>8377</v>
      </c>
      <c r="F14" s="123">
        <v>8377</v>
      </c>
      <c r="G14" s="123">
        <v>6804</v>
      </c>
      <c r="H14" s="123">
        <v>769</v>
      </c>
      <c r="I14" s="123">
        <v>0</v>
      </c>
      <c r="J14" s="123">
        <f>K14+L14</f>
        <v>100</v>
      </c>
      <c r="K14" s="123">
        <v>80</v>
      </c>
      <c r="L14" s="123">
        <v>20</v>
      </c>
      <c r="M14" s="123"/>
      <c r="N14" s="123"/>
      <c r="O14" s="120">
        <f t="shared" si="2"/>
        <v>80</v>
      </c>
      <c r="P14" s="123">
        <f>E14+J14</f>
        <v>8477</v>
      </c>
    </row>
    <row r="15" spans="1:16" ht="25.5" hidden="1" outlineLevel="1">
      <c r="A15" s="121"/>
      <c r="B15" s="121" t="s">
        <v>32</v>
      </c>
      <c r="C15" s="121"/>
      <c r="D15" s="127" t="s">
        <v>33</v>
      </c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0">
        <f t="shared" si="2"/>
        <v>0</v>
      </c>
      <c r="P15" s="123"/>
    </row>
    <row r="16" spans="1:16" ht="25.5" hidden="1" outlineLevel="1">
      <c r="A16" s="121"/>
      <c r="B16" s="121" t="s">
        <v>34</v>
      </c>
      <c r="C16" s="121"/>
      <c r="D16" s="122" t="s">
        <v>35</v>
      </c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0">
        <f t="shared" si="2"/>
        <v>0</v>
      </c>
      <c r="P16" s="123"/>
    </row>
    <row r="17" spans="1:16" ht="12.75" hidden="1" outlineLevel="1">
      <c r="A17" s="121"/>
      <c r="B17" s="121" t="s">
        <v>36</v>
      </c>
      <c r="C17" s="121"/>
      <c r="D17" s="122" t="s">
        <v>37</v>
      </c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0">
        <f t="shared" si="2"/>
        <v>0</v>
      </c>
      <c r="P17" s="123"/>
    </row>
    <row r="18" spans="1:16" ht="12.75" hidden="1" outlineLevel="1">
      <c r="A18" s="121"/>
      <c r="B18" s="121" t="s">
        <v>38</v>
      </c>
      <c r="C18" s="121"/>
      <c r="D18" s="122" t="s">
        <v>39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0">
        <f t="shared" si="2"/>
        <v>0</v>
      </c>
      <c r="P18" s="123"/>
    </row>
    <row r="19" spans="1:16" ht="12.75" hidden="1" outlineLevel="1">
      <c r="A19" s="121"/>
      <c r="B19" s="121" t="s">
        <v>40</v>
      </c>
      <c r="C19" s="121"/>
      <c r="D19" s="122" t="s">
        <v>41</v>
      </c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0">
        <f t="shared" si="2"/>
        <v>0</v>
      </c>
      <c r="P19" s="123"/>
    </row>
    <row r="20" spans="1:16" ht="12.75" hidden="1" outlineLevel="1">
      <c r="A20" s="121"/>
      <c r="B20" s="121" t="s">
        <v>42</v>
      </c>
      <c r="C20" s="121"/>
      <c r="D20" s="122" t="s">
        <v>43</v>
      </c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0">
        <f t="shared" si="2"/>
        <v>0</v>
      </c>
      <c r="P20" s="123"/>
    </row>
    <row r="21" spans="1:16" ht="12.75" hidden="1" outlineLevel="1">
      <c r="A21" s="121"/>
      <c r="B21" s="121" t="s">
        <v>44</v>
      </c>
      <c r="C21" s="121"/>
      <c r="D21" s="122" t="s">
        <v>45</v>
      </c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0">
        <f t="shared" si="2"/>
        <v>0</v>
      </c>
      <c r="P21" s="123"/>
    </row>
    <row r="22" spans="1:16" ht="0.75" customHeight="1" collapsed="1">
      <c r="A22" s="121"/>
      <c r="B22" s="121"/>
      <c r="C22" s="121"/>
      <c r="D22" s="122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0">
        <f t="shared" si="2"/>
        <v>0</v>
      </c>
      <c r="P22" s="123"/>
    </row>
    <row r="23" spans="1:16" ht="27" customHeight="1" hidden="1">
      <c r="A23" s="121"/>
      <c r="B23" s="121"/>
      <c r="C23" s="121"/>
      <c r="D23" s="122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0">
        <f t="shared" si="2"/>
        <v>0</v>
      </c>
      <c r="P23" s="123"/>
    </row>
    <row r="24" spans="1:16" ht="27" customHeight="1" hidden="1">
      <c r="A24" s="121"/>
      <c r="B24" s="121"/>
      <c r="C24" s="121"/>
      <c r="D24" s="122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0">
        <f t="shared" si="2"/>
        <v>0</v>
      </c>
      <c r="P24" s="123"/>
    </row>
    <row r="25" spans="1:16" ht="27" customHeight="1" hidden="1">
      <c r="A25" s="121"/>
      <c r="B25" s="121"/>
      <c r="C25" s="121"/>
      <c r="D25" s="122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0">
        <f t="shared" si="2"/>
        <v>0</v>
      </c>
      <c r="P25" s="123"/>
    </row>
    <row r="26" spans="1:16" ht="27" customHeight="1" hidden="1">
      <c r="A26" s="121"/>
      <c r="B26" s="121"/>
      <c r="C26" s="121"/>
      <c r="D26" s="122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0">
        <f t="shared" si="2"/>
        <v>0</v>
      </c>
      <c r="P26" s="123"/>
    </row>
    <row r="27" spans="1:16" ht="27" customHeight="1" hidden="1">
      <c r="A27" s="121"/>
      <c r="B27" s="121"/>
      <c r="C27" s="121"/>
      <c r="D27" s="122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0">
        <f t="shared" si="2"/>
        <v>0</v>
      </c>
      <c r="P27" s="123"/>
    </row>
    <row r="28" spans="1:16" ht="27" customHeight="1" hidden="1">
      <c r="A28" s="121"/>
      <c r="B28" s="121"/>
      <c r="C28" s="121"/>
      <c r="D28" s="126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0">
        <f t="shared" si="2"/>
        <v>0</v>
      </c>
      <c r="P28" s="123"/>
    </row>
    <row r="29" spans="1:16" ht="15.75" customHeight="1">
      <c r="A29" s="121" t="s">
        <v>147</v>
      </c>
      <c r="B29" s="121" t="s">
        <v>117</v>
      </c>
      <c r="C29" s="121" t="s">
        <v>137</v>
      </c>
      <c r="D29" s="129" t="s">
        <v>118</v>
      </c>
      <c r="E29" s="123">
        <f>F29+I29</f>
        <v>450.678</v>
      </c>
      <c r="F29" s="123">
        <v>450.678</v>
      </c>
      <c r="G29" s="123">
        <v>205.527</v>
      </c>
      <c r="H29" s="123">
        <v>19.2</v>
      </c>
      <c r="I29" s="123"/>
      <c r="J29" s="123"/>
      <c r="K29" s="123"/>
      <c r="L29" s="123"/>
      <c r="M29" s="123"/>
      <c r="N29" s="123"/>
      <c r="O29" s="120">
        <f t="shared" si="2"/>
        <v>0</v>
      </c>
      <c r="P29" s="123">
        <f>E29+J29</f>
        <v>450.678</v>
      </c>
    </row>
    <row r="30" spans="1:16" ht="27" customHeight="1" hidden="1">
      <c r="A30" s="125"/>
      <c r="B30" s="125"/>
      <c r="C30" s="125"/>
      <c r="D30" s="119"/>
      <c r="E30" s="123" t="e">
        <f>+#REF!+#REF!</f>
        <v>#REF!</v>
      </c>
      <c r="F30" s="123"/>
      <c r="G30" s="123"/>
      <c r="H30" s="123"/>
      <c r="I30" s="123"/>
      <c r="J30" s="123">
        <f>+L30+O30</f>
        <v>0</v>
      </c>
      <c r="K30" s="123"/>
      <c r="L30" s="123"/>
      <c r="M30" s="123"/>
      <c r="N30" s="123"/>
      <c r="O30" s="120">
        <f t="shared" si="2"/>
        <v>0</v>
      </c>
      <c r="P30" s="123" t="e">
        <f>E30+J30</f>
        <v>#REF!</v>
      </c>
    </row>
    <row r="31" spans="1:16" ht="27" customHeight="1" hidden="1">
      <c r="A31" s="125"/>
      <c r="B31" s="125"/>
      <c r="C31" s="125"/>
      <c r="D31" s="119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0">
        <f t="shared" si="2"/>
        <v>0</v>
      </c>
      <c r="P31" s="123">
        <f>E31+J31</f>
        <v>0</v>
      </c>
    </row>
    <row r="32" spans="1:16" ht="16.5" customHeight="1">
      <c r="A32" s="237" t="s">
        <v>101</v>
      </c>
      <c r="B32" s="238"/>
      <c r="C32" s="239"/>
      <c r="D32" s="127" t="s">
        <v>46</v>
      </c>
      <c r="E32" s="120">
        <f>E33+E34</f>
        <v>612.5699999999999</v>
      </c>
      <c r="F32" s="120">
        <f aca="true" t="shared" si="3" ref="F32:N32">F33+F34</f>
        <v>612.5699999999999</v>
      </c>
      <c r="G32" s="120">
        <f t="shared" si="3"/>
        <v>0</v>
      </c>
      <c r="H32" s="120">
        <f t="shared" si="3"/>
        <v>0</v>
      </c>
      <c r="I32" s="120">
        <f t="shared" si="3"/>
        <v>0</v>
      </c>
      <c r="J32" s="120">
        <f t="shared" si="3"/>
        <v>0</v>
      </c>
      <c r="K32" s="120">
        <f t="shared" si="3"/>
        <v>0</v>
      </c>
      <c r="L32" s="120">
        <f t="shared" si="3"/>
        <v>0</v>
      </c>
      <c r="M32" s="120">
        <f t="shared" si="3"/>
        <v>0</v>
      </c>
      <c r="N32" s="120">
        <f t="shared" si="3"/>
        <v>0</v>
      </c>
      <c r="O32" s="120">
        <f t="shared" si="2"/>
        <v>0</v>
      </c>
      <c r="P32" s="120">
        <f>E32+J32</f>
        <v>612.5699999999999</v>
      </c>
    </row>
    <row r="33" spans="1:16" ht="21.75" customHeight="1">
      <c r="A33" s="121" t="s">
        <v>149</v>
      </c>
      <c r="B33" s="121" t="s">
        <v>113</v>
      </c>
      <c r="C33" s="121" t="s">
        <v>139</v>
      </c>
      <c r="D33" s="130" t="s">
        <v>114</v>
      </c>
      <c r="E33" s="123">
        <f>F33</f>
        <v>220</v>
      </c>
      <c r="F33" s="123">
        <v>220</v>
      </c>
      <c r="G33" s="123"/>
      <c r="H33" s="123"/>
      <c r="I33" s="123"/>
      <c r="J33" s="123"/>
      <c r="K33" s="123"/>
      <c r="L33" s="123"/>
      <c r="M33" s="123"/>
      <c r="N33" s="123"/>
      <c r="O33" s="120">
        <f t="shared" si="2"/>
        <v>0</v>
      </c>
      <c r="P33" s="123">
        <f>E33</f>
        <v>220</v>
      </c>
    </row>
    <row r="34" spans="1:16" ht="28.5" customHeight="1" outlineLevel="1">
      <c r="A34" s="131" t="s">
        <v>148</v>
      </c>
      <c r="B34" s="131" t="s">
        <v>124</v>
      </c>
      <c r="C34" s="131" t="s">
        <v>138</v>
      </c>
      <c r="D34" s="129" t="s">
        <v>125</v>
      </c>
      <c r="E34" s="123">
        <f>F34</f>
        <v>392.57</v>
      </c>
      <c r="F34" s="123">
        <v>392.57</v>
      </c>
      <c r="G34" s="123"/>
      <c r="H34" s="123"/>
      <c r="I34" s="123"/>
      <c r="J34" s="123"/>
      <c r="K34" s="123"/>
      <c r="L34" s="123"/>
      <c r="M34" s="123"/>
      <c r="N34" s="123"/>
      <c r="O34" s="120">
        <f t="shared" si="2"/>
        <v>0</v>
      </c>
      <c r="P34" s="123">
        <f>E34+K34</f>
        <v>392.57</v>
      </c>
    </row>
    <row r="35" spans="1:16" ht="12.75">
      <c r="A35" s="237" t="s">
        <v>103</v>
      </c>
      <c r="B35" s="238"/>
      <c r="C35" s="239"/>
      <c r="D35" s="127" t="s">
        <v>50</v>
      </c>
      <c r="E35" s="120">
        <f>E36</f>
        <v>516</v>
      </c>
      <c r="F35" s="120">
        <f aca="true" t="shared" si="4" ref="F35:P35">F36</f>
        <v>516</v>
      </c>
      <c r="G35" s="120">
        <f t="shared" si="4"/>
        <v>0</v>
      </c>
      <c r="H35" s="120">
        <f t="shared" si="4"/>
        <v>0</v>
      </c>
      <c r="I35" s="120">
        <f t="shared" si="4"/>
        <v>0</v>
      </c>
      <c r="J35" s="120">
        <f t="shared" si="4"/>
        <v>0</v>
      </c>
      <c r="K35" s="120">
        <f t="shared" si="4"/>
        <v>0</v>
      </c>
      <c r="L35" s="120">
        <f t="shared" si="4"/>
        <v>0</v>
      </c>
      <c r="M35" s="120">
        <f t="shared" si="4"/>
        <v>0</v>
      </c>
      <c r="N35" s="120">
        <f t="shared" si="4"/>
        <v>0</v>
      </c>
      <c r="O35" s="120">
        <f t="shared" si="2"/>
        <v>0</v>
      </c>
      <c r="P35" s="120">
        <f t="shared" si="4"/>
        <v>516</v>
      </c>
    </row>
    <row r="36" spans="1:16" ht="12.75">
      <c r="A36" s="121" t="s">
        <v>154</v>
      </c>
      <c r="B36" s="121" t="s">
        <v>126</v>
      </c>
      <c r="C36" s="121" t="s">
        <v>143</v>
      </c>
      <c r="D36" s="122" t="s">
        <v>127</v>
      </c>
      <c r="E36" s="123">
        <f>F36</f>
        <v>516</v>
      </c>
      <c r="F36" s="123">
        <v>516</v>
      </c>
      <c r="G36" s="123"/>
      <c r="H36" s="123"/>
      <c r="I36" s="123"/>
      <c r="J36" s="123"/>
      <c r="K36" s="123"/>
      <c r="L36" s="123"/>
      <c r="M36" s="123"/>
      <c r="N36" s="123"/>
      <c r="O36" s="120">
        <f t="shared" si="2"/>
        <v>0</v>
      </c>
      <c r="P36" s="123">
        <f>E36</f>
        <v>516</v>
      </c>
    </row>
    <row r="37" spans="1:16" ht="17.25" customHeight="1">
      <c r="A37" s="237" t="s">
        <v>104</v>
      </c>
      <c r="B37" s="238"/>
      <c r="C37" s="239"/>
      <c r="D37" s="127" t="s">
        <v>51</v>
      </c>
      <c r="E37" s="120">
        <f>E38</f>
        <v>1979.616</v>
      </c>
      <c r="F37" s="120"/>
      <c r="G37" s="120">
        <f>G38</f>
        <v>1089.76</v>
      </c>
      <c r="H37" s="120"/>
      <c r="I37" s="120">
        <f aca="true" t="shared" si="5" ref="I37:N37">I38</f>
        <v>0</v>
      </c>
      <c r="J37" s="120">
        <f t="shared" si="5"/>
        <v>27</v>
      </c>
      <c r="K37" s="120">
        <f t="shared" si="5"/>
        <v>27</v>
      </c>
      <c r="L37" s="120">
        <f t="shared" si="5"/>
        <v>0</v>
      </c>
      <c r="M37" s="120">
        <f t="shared" si="5"/>
        <v>0</v>
      </c>
      <c r="N37" s="120">
        <f t="shared" si="5"/>
        <v>0</v>
      </c>
      <c r="O37" s="120">
        <f t="shared" si="2"/>
        <v>27</v>
      </c>
      <c r="P37" s="120">
        <f>E37+J37</f>
        <v>2006.616</v>
      </c>
    </row>
    <row r="38" spans="1:16" ht="42" customHeight="1">
      <c r="A38" s="121" t="s">
        <v>155</v>
      </c>
      <c r="B38" s="121" t="s">
        <v>115</v>
      </c>
      <c r="C38" s="121" t="s">
        <v>144</v>
      </c>
      <c r="D38" s="122" t="s">
        <v>116</v>
      </c>
      <c r="E38" s="123">
        <f>F38</f>
        <v>1979.616</v>
      </c>
      <c r="F38" s="123">
        <v>1979.616</v>
      </c>
      <c r="G38" s="123">
        <v>1089.76</v>
      </c>
      <c r="H38" s="123">
        <v>545.24</v>
      </c>
      <c r="I38" s="123"/>
      <c r="J38" s="123">
        <f>K38</f>
        <v>27</v>
      </c>
      <c r="K38" s="123">
        <v>27</v>
      </c>
      <c r="L38" s="123"/>
      <c r="M38" s="123"/>
      <c r="N38" s="123"/>
      <c r="O38" s="120">
        <f t="shared" si="2"/>
        <v>27</v>
      </c>
      <c r="P38" s="123">
        <f>E38+J38</f>
        <v>2006.616</v>
      </c>
    </row>
    <row r="39" spans="1:16" ht="18" customHeight="1">
      <c r="A39" s="237" t="s">
        <v>102</v>
      </c>
      <c r="B39" s="238"/>
      <c r="C39" s="239"/>
      <c r="D39" s="127" t="s">
        <v>47</v>
      </c>
      <c r="E39" s="120">
        <f>E40+E41+E42+E43+E44</f>
        <v>5985.825</v>
      </c>
      <c r="F39" s="120">
        <f aca="true" t="shared" si="6" ref="F39:N39">F40+F41+F42+F43+F44</f>
        <v>5985.825</v>
      </c>
      <c r="G39" s="120">
        <f t="shared" si="6"/>
        <v>0</v>
      </c>
      <c r="H39" s="120">
        <f t="shared" si="6"/>
        <v>856.85</v>
      </c>
      <c r="I39" s="120">
        <f t="shared" si="6"/>
        <v>0</v>
      </c>
      <c r="J39" s="120">
        <f t="shared" si="6"/>
        <v>3965.8940000000002</v>
      </c>
      <c r="K39" s="120">
        <f t="shared" si="6"/>
        <v>3965.8940000000002</v>
      </c>
      <c r="L39" s="120">
        <f t="shared" si="6"/>
        <v>0</v>
      </c>
      <c r="M39" s="120">
        <f t="shared" si="6"/>
        <v>0</v>
      </c>
      <c r="N39" s="120">
        <f t="shared" si="6"/>
        <v>0</v>
      </c>
      <c r="O39" s="120">
        <f t="shared" si="2"/>
        <v>3965.8940000000002</v>
      </c>
      <c r="P39" s="120">
        <f>P40+P41+P42+P43+P44</f>
        <v>9951.719000000001</v>
      </c>
    </row>
    <row r="40" spans="1:16" ht="25.5" customHeight="1" outlineLevel="1">
      <c r="A40" s="121" t="s">
        <v>150</v>
      </c>
      <c r="B40" s="121" t="s">
        <v>133</v>
      </c>
      <c r="C40" s="121" t="s">
        <v>140</v>
      </c>
      <c r="D40" s="122" t="s">
        <v>134</v>
      </c>
      <c r="E40" s="123">
        <f>F40</f>
        <v>200</v>
      </c>
      <c r="F40" s="123">
        <v>200</v>
      </c>
      <c r="G40" s="123"/>
      <c r="H40" s="123"/>
      <c r="I40" s="123"/>
      <c r="J40" s="123">
        <f>K40</f>
        <v>1602.394</v>
      </c>
      <c r="K40" s="123">
        <v>1602.394</v>
      </c>
      <c r="L40" s="123"/>
      <c r="M40" s="123"/>
      <c r="N40" s="123"/>
      <c r="O40" s="120">
        <f t="shared" si="2"/>
        <v>1602.394</v>
      </c>
      <c r="P40" s="123">
        <f>E40+J40</f>
        <v>1802.394</v>
      </c>
    </row>
    <row r="41" spans="1:16" ht="17.25" customHeight="1">
      <c r="A41" s="121" t="s">
        <v>186</v>
      </c>
      <c r="B41" s="121" t="s">
        <v>184</v>
      </c>
      <c r="C41" s="121" t="s">
        <v>140</v>
      </c>
      <c r="D41" s="122" t="s">
        <v>183</v>
      </c>
      <c r="E41" s="123">
        <f>F41</f>
        <v>111</v>
      </c>
      <c r="F41" s="123">
        <v>111</v>
      </c>
      <c r="G41" s="123"/>
      <c r="H41" s="123"/>
      <c r="I41" s="123"/>
      <c r="J41" s="123">
        <f>K41</f>
        <v>160</v>
      </c>
      <c r="K41" s="123">
        <v>160</v>
      </c>
      <c r="L41" s="123"/>
      <c r="M41" s="123"/>
      <c r="N41" s="123"/>
      <c r="O41" s="120">
        <f t="shared" si="2"/>
        <v>160</v>
      </c>
      <c r="P41" s="123">
        <f>E41+J41</f>
        <v>271</v>
      </c>
    </row>
    <row r="42" spans="1:16" ht="25.5" customHeight="1" outlineLevel="1">
      <c r="A42" s="121" t="s">
        <v>187</v>
      </c>
      <c r="B42" s="121" t="s">
        <v>185</v>
      </c>
      <c r="C42" s="121" t="s">
        <v>140</v>
      </c>
      <c r="D42" s="122" t="s">
        <v>188</v>
      </c>
      <c r="E42" s="123"/>
      <c r="F42" s="123"/>
      <c r="G42" s="123"/>
      <c r="H42" s="123"/>
      <c r="I42" s="123"/>
      <c r="J42" s="123">
        <f>K42</f>
        <v>600</v>
      </c>
      <c r="K42" s="123">
        <v>600</v>
      </c>
      <c r="L42" s="123"/>
      <c r="M42" s="123"/>
      <c r="N42" s="123"/>
      <c r="O42" s="120">
        <f t="shared" si="2"/>
        <v>600</v>
      </c>
      <c r="P42" s="123">
        <f>J42+E42</f>
        <v>600</v>
      </c>
    </row>
    <row r="43" spans="1:16" ht="16.5" customHeight="1" outlineLevel="1">
      <c r="A43" s="121" t="s">
        <v>151</v>
      </c>
      <c r="B43" s="121" t="s">
        <v>106</v>
      </c>
      <c r="C43" s="121" t="s">
        <v>140</v>
      </c>
      <c r="D43" s="130" t="s">
        <v>107</v>
      </c>
      <c r="E43" s="123">
        <f>F43</f>
        <v>5674.825</v>
      </c>
      <c r="F43" s="123">
        <v>5674.825</v>
      </c>
      <c r="G43" s="123"/>
      <c r="H43" s="123">
        <v>856.85</v>
      </c>
      <c r="I43" s="123"/>
      <c r="J43" s="123">
        <f>K43</f>
        <v>1503.5</v>
      </c>
      <c r="K43" s="123">
        <v>1503.5</v>
      </c>
      <c r="L43" s="123"/>
      <c r="M43" s="123"/>
      <c r="N43" s="123"/>
      <c r="O43" s="120">
        <f t="shared" si="2"/>
        <v>1503.5</v>
      </c>
      <c r="P43" s="123">
        <f>E43+J43</f>
        <v>7178.325</v>
      </c>
    </row>
    <row r="44" spans="1:17" s="140" customFormat="1" ht="25.5" customHeight="1" outlineLevel="1">
      <c r="A44" s="121" t="s">
        <v>201</v>
      </c>
      <c r="B44" s="121" t="s">
        <v>200</v>
      </c>
      <c r="C44" s="121" t="s">
        <v>202</v>
      </c>
      <c r="D44" s="122" t="s">
        <v>203</v>
      </c>
      <c r="E44" s="123"/>
      <c r="F44" s="123"/>
      <c r="G44" s="123"/>
      <c r="H44" s="123"/>
      <c r="I44" s="123"/>
      <c r="J44" s="123">
        <v>100</v>
      </c>
      <c r="K44" s="123">
        <v>100</v>
      </c>
      <c r="L44" s="123"/>
      <c r="M44" s="123"/>
      <c r="N44" s="123"/>
      <c r="O44" s="120">
        <f t="shared" si="2"/>
        <v>100</v>
      </c>
      <c r="P44" s="123">
        <f>E44+J44</f>
        <v>100</v>
      </c>
      <c r="Q44" s="139"/>
    </row>
    <row r="45" spans="1:16" ht="16.5" customHeight="1" outlineLevel="1">
      <c r="A45" s="240">
        <v>7000</v>
      </c>
      <c r="B45" s="241"/>
      <c r="C45" s="242"/>
      <c r="D45" s="110" t="s">
        <v>189</v>
      </c>
      <c r="E45" s="120">
        <f>E46</f>
        <v>700</v>
      </c>
      <c r="F45" s="120">
        <f aca="true" t="shared" si="7" ref="F45:N45">F46</f>
        <v>700</v>
      </c>
      <c r="G45" s="120">
        <f t="shared" si="7"/>
        <v>0</v>
      </c>
      <c r="H45" s="120">
        <f t="shared" si="7"/>
        <v>0</v>
      </c>
      <c r="I45" s="120">
        <f t="shared" si="7"/>
        <v>0</v>
      </c>
      <c r="J45" s="120">
        <f t="shared" si="7"/>
        <v>0</v>
      </c>
      <c r="K45" s="120">
        <f t="shared" si="7"/>
        <v>0</v>
      </c>
      <c r="L45" s="120">
        <f t="shared" si="7"/>
        <v>0</v>
      </c>
      <c r="M45" s="120">
        <f t="shared" si="7"/>
        <v>0</v>
      </c>
      <c r="N45" s="120">
        <f t="shared" si="7"/>
        <v>0</v>
      </c>
      <c r="O45" s="120">
        <f t="shared" si="2"/>
        <v>0</v>
      </c>
      <c r="P45" s="120">
        <f>E45+J45</f>
        <v>700</v>
      </c>
    </row>
    <row r="46" spans="1:16" ht="15.75" customHeight="1">
      <c r="A46" s="121" t="s">
        <v>190</v>
      </c>
      <c r="B46" s="121" t="s">
        <v>191</v>
      </c>
      <c r="C46" s="121" t="s">
        <v>193</v>
      </c>
      <c r="D46" s="122" t="s">
        <v>192</v>
      </c>
      <c r="E46" s="123">
        <f>F46</f>
        <v>700</v>
      </c>
      <c r="F46" s="123">
        <v>700</v>
      </c>
      <c r="G46" s="123"/>
      <c r="H46" s="123"/>
      <c r="I46" s="123"/>
      <c r="J46" s="123"/>
      <c r="K46" s="123"/>
      <c r="L46" s="123"/>
      <c r="M46" s="123"/>
      <c r="N46" s="123"/>
      <c r="O46" s="120">
        <f t="shared" si="2"/>
        <v>0</v>
      </c>
      <c r="P46" s="123">
        <f>E46+J46</f>
        <v>700</v>
      </c>
    </row>
    <row r="47" spans="1:16" ht="15.75" customHeight="1" outlineLevel="1">
      <c r="A47" s="240">
        <v>7300</v>
      </c>
      <c r="B47" s="241"/>
      <c r="C47" s="242"/>
      <c r="D47" s="101" t="s">
        <v>112</v>
      </c>
      <c r="E47" s="120">
        <f>E48+E49</f>
        <v>0</v>
      </c>
      <c r="F47" s="120">
        <f aca="true" t="shared" si="8" ref="F47:N47">F48+F49</f>
        <v>0</v>
      </c>
      <c r="G47" s="120">
        <f t="shared" si="8"/>
        <v>0</v>
      </c>
      <c r="H47" s="120">
        <f t="shared" si="8"/>
        <v>0</v>
      </c>
      <c r="I47" s="120">
        <f t="shared" si="8"/>
        <v>0</v>
      </c>
      <c r="J47" s="120">
        <f t="shared" si="8"/>
        <v>1320</v>
      </c>
      <c r="K47" s="120">
        <f t="shared" si="8"/>
        <v>1320</v>
      </c>
      <c r="L47" s="120">
        <f t="shared" si="8"/>
        <v>0</v>
      </c>
      <c r="M47" s="120">
        <f t="shared" si="8"/>
        <v>0</v>
      </c>
      <c r="N47" s="120">
        <f t="shared" si="8"/>
        <v>0</v>
      </c>
      <c r="O47" s="120">
        <f t="shared" si="2"/>
        <v>1320</v>
      </c>
      <c r="P47" s="120">
        <f>P48+P49</f>
        <v>1320</v>
      </c>
    </row>
    <row r="48" spans="1:16" ht="28.5" customHeight="1" outlineLevel="1">
      <c r="A48" s="121" t="s">
        <v>194</v>
      </c>
      <c r="B48" s="121" t="s">
        <v>195</v>
      </c>
      <c r="C48" s="121" t="s">
        <v>141</v>
      </c>
      <c r="D48" s="100" t="s">
        <v>204</v>
      </c>
      <c r="E48" s="123"/>
      <c r="F48" s="123"/>
      <c r="G48" s="123"/>
      <c r="H48" s="123"/>
      <c r="I48" s="123"/>
      <c r="J48" s="123">
        <f>K48</f>
        <v>200</v>
      </c>
      <c r="K48" s="123">
        <v>200</v>
      </c>
      <c r="L48" s="123"/>
      <c r="M48" s="123"/>
      <c r="N48" s="123"/>
      <c r="O48" s="120">
        <f t="shared" si="2"/>
        <v>200</v>
      </c>
      <c r="P48" s="123">
        <f>E48+J48</f>
        <v>200</v>
      </c>
    </row>
    <row r="49" spans="1:16" ht="29.25" customHeight="1">
      <c r="A49" s="121" t="s">
        <v>152</v>
      </c>
      <c r="B49" s="121" t="s">
        <v>111</v>
      </c>
      <c r="C49" s="121" t="s">
        <v>141</v>
      </c>
      <c r="D49" s="122" t="s">
        <v>119</v>
      </c>
      <c r="E49" s="123"/>
      <c r="F49" s="123"/>
      <c r="G49" s="123"/>
      <c r="H49" s="123"/>
      <c r="I49" s="123"/>
      <c r="J49" s="123">
        <f>K49</f>
        <v>1120</v>
      </c>
      <c r="K49" s="123">
        <v>1120</v>
      </c>
      <c r="L49" s="123"/>
      <c r="M49" s="123"/>
      <c r="N49" s="123"/>
      <c r="O49" s="120">
        <f t="shared" si="2"/>
        <v>1120</v>
      </c>
      <c r="P49" s="123">
        <f>E49+J49</f>
        <v>1120</v>
      </c>
    </row>
    <row r="50" spans="1:16" ht="29.25" customHeight="1">
      <c r="A50" s="240">
        <v>7400</v>
      </c>
      <c r="B50" s="241"/>
      <c r="C50" s="242"/>
      <c r="D50" s="127" t="s">
        <v>196</v>
      </c>
      <c r="E50" s="120">
        <f>E51+E52</f>
        <v>510</v>
      </c>
      <c r="F50" s="120">
        <f aca="true" t="shared" si="9" ref="F50:N50">F51+F52</f>
        <v>510</v>
      </c>
      <c r="G50" s="120">
        <f t="shared" si="9"/>
        <v>0</v>
      </c>
      <c r="H50" s="120">
        <f t="shared" si="9"/>
        <v>0</v>
      </c>
      <c r="I50" s="120">
        <f t="shared" si="9"/>
        <v>0</v>
      </c>
      <c r="J50" s="120">
        <f t="shared" si="9"/>
        <v>3288.277</v>
      </c>
      <c r="K50" s="120">
        <f t="shared" si="9"/>
        <v>3288.277</v>
      </c>
      <c r="L50" s="120">
        <f t="shared" si="9"/>
        <v>0</v>
      </c>
      <c r="M50" s="120">
        <f t="shared" si="9"/>
        <v>0</v>
      </c>
      <c r="N50" s="120">
        <f t="shared" si="9"/>
        <v>0</v>
      </c>
      <c r="O50" s="120">
        <f t="shared" si="2"/>
        <v>3288.277</v>
      </c>
      <c r="P50" s="120">
        <f>P51+P52</f>
        <v>3798.277</v>
      </c>
    </row>
    <row r="51" spans="1:16" ht="40.5" customHeight="1">
      <c r="A51" s="121" t="s">
        <v>197</v>
      </c>
      <c r="B51" s="121" t="s">
        <v>198</v>
      </c>
      <c r="C51" s="121" t="s">
        <v>142</v>
      </c>
      <c r="D51" s="122" t="s">
        <v>199</v>
      </c>
      <c r="E51" s="123">
        <f>F51</f>
        <v>510</v>
      </c>
      <c r="F51" s="123">
        <v>510</v>
      </c>
      <c r="G51" s="123"/>
      <c r="H51" s="123"/>
      <c r="I51" s="123"/>
      <c r="J51" s="123"/>
      <c r="K51" s="123"/>
      <c r="L51" s="123"/>
      <c r="M51" s="123"/>
      <c r="N51" s="123"/>
      <c r="O51" s="120">
        <f t="shared" si="2"/>
        <v>0</v>
      </c>
      <c r="P51" s="123">
        <f>E51+J51</f>
        <v>510</v>
      </c>
    </row>
    <row r="52" spans="1:16" ht="29.25" customHeight="1">
      <c r="A52" s="121" t="s">
        <v>153</v>
      </c>
      <c r="B52" s="121" t="s">
        <v>128</v>
      </c>
      <c r="C52" s="121" t="s">
        <v>142</v>
      </c>
      <c r="D52" s="122" t="s">
        <v>292</v>
      </c>
      <c r="E52" s="123"/>
      <c r="F52" s="123"/>
      <c r="G52" s="123"/>
      <c r="H52" s="123"/>
      <c r="I52" s="123"/>
      <c r="J52" s="123">
        <f>K52</f>
        <v>3288.277</v>
      </c>
      <c r="K52" s="123">
        <v>3288.277</v>
      </c>
      <c r="L52" s="123"/>
      <c r="M52" s="123"/>
      <c r="N52" s="123"/>
      <c r="O52" s="120">
        <f t="shared" si="2"/>
        <v>3288.277</v>
      </c>
      <c r="P52" s="123">
        <f>E52+J52</f>
        <v>3288.277</v>
      </c>
    </row>
    <row r="53" spans="1:16" ht="27" customHeight="1" hidden="1" outlineLevel="1">
      <c r="A53" s="121"/>
      <c r="B53" s="121" t="s">
        <v>48</v>
      </c>
      <c r="C53" s="121"/>
      <c r="D53" s="122" t="s">
        <v>49</v>
      </c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0">
        <f t="shared" si="2"/>
        <v>0</v>
      </c>
      <c r="P53" s="123"/>
    </row>
    <row r="54" spans="1:16" ht="27" customHeight="1" hidden="1">
      <c r="A54" s="121"/>
      <c r="B54" s="121"/>
      <c r="C54" s="121"/>
      <c r="D54" s="122"/>
      <c r="E54" s="123" t="e">
        <f>+#REF!+#REF!</f>
        <v>#REF!</v>
      </c>
      <c r="F54" s="123"/>
      <c r="G54" s="123"/>
      <c r="H54" s="123"/>
      <c r="I54" s="123"/>
      <c r="J54" s="123"/>
      <c r="K54" s="123"/>
      <c r="L54" s="123"/>
      <c r="M54" s="123"/>
      <c r="N54" s="123"/>
      <c r="O54" s="120">
        <f t="shared" si="2"/>
        <v>0</v>
      </c>
      <c r="P54" s="123" t="e">
        <f>E54+J54</f>
        <v>#REF!</v>
      </c>
    </row>
    <row r="55" spans="1:16" ht="27" customHeight="1" hidden="1">
      <c r="A55" s="121"/>
      <c r="B55" s="121"/>
      <c r="C55" s="121"/>
      <c r="D55" s="122"/>
      <c r="E55" s="123" t="e">
        <f>+#REF!+#REF!</f>
        <v>#REF!</v>
      </c>
      <c r="F55" s="123"/>
      <c r="G55" s="123"/>
      <c r="H55" s="123"/>
      <c r="I55" s="123"/>
      <c r="J55" s="123"/>
      <c r="K55" s="123"/>
      <c r="L55" s="123"/>
      <c r="M55" s="123"/>
      <c r="N55" s="123"/>
      <c r="O55" s="120">
        <f t="shared" si="2"/>
        <v>0</v>
      </c>
      <c r="P55" s="123" t="e">
        <f>E55+J55</f>
        <v>#REF!</v>
      </c>
    </row>
    <row r="56" spans="1:16" ht="12.75" hidden="1">
      <c r="A56" s="125"/>
      <c r="B56" s="125"/>
      <c r="C56" s="125"/>
      <c r="D56" s="127"/>
      <c r="E56" s="123" t="e">
        <f>+#REF!+#REF!</f>
        <v>#REF!</v>
      </c>
      <c r="F56" s="123"/>
      <c r="G56" s="123"/>
      <c r="H56" s="123"/>
      <c r="I56" s="123"/>
      <c r="J56" s="123">
        <f>J52+J57</f>
        <v>3288.277</v>
      </c>
      <c r="K56" s="123">
        <f>K52+K57</f>
        <v>3288.277</v>
      </c>
      <c r="L56" s="123">
        <f>L52+L57</f>
        <v>0</v>
      </c>
      <c r="M56" s="123">
        <f>M52+M57</f>
        <v>0</v>
      </c>
      <c r="N56" s="123">
        <f>N52+N57</f>
        <v>0</v>
      </c>
      <c r="O56" s="120">
        <f t="shared" si="2"/>
        <v>3288.277</v>
      </c>
      <c r="P56" s="123" t="e">
        <f>E56+J56</f>
        <v>#REF!</v>
      </c>
    </row>
    <row r="57" spans="1:16" ht="27" customHeight="1" hidden="1">
      <c r="A57" s="121"/>
      <c r="B57" s="121" t="s">
        <v>59</v>
      </c>
      <c r="C57" s="121"/>
      <c r="D57" s="132" t="s">
        <v>64</v>
      </c>
      <c r="E57" s="123"/>
      <c r="F57" s="123"/>
      <c r="G57" s="123" t="s">
        <v>52</v>
      </c>
      <c r="H57" s="123"/>
      <c r="I57" s="123" t="s">
        <v>52</v>
      </c>
      <c r="J57" s="123">
        <f>L57+O57</f>
        <v>0</v>
      </c>
      <c r="K57" s="123"/>
      <c r="L57" s="123"/>
      <c r="M57" s="123"/>
      <c r="N57" s="123"/>
      <c r="O57" s="120">
        <f t="shared" si="2"/>
        <v>0</v>
      </c>
      <c r="P57" s="123">
        <f>E57+J57</f>
        <v>0</v>
      </c>
    </row>
    <row r="58" spans="1:16" ht="27" customHeight="1" hidden="1">
      <c r="A58" s="121"/>
      <c r="B58" s="121"/>
      <c r="C58" s="121"/>
      <c r="D58" s="122"/>
      <c r="E58" s="123" t="e">
        <f>#REF!+#REF!</f>
        <v>#REF!</v>
      </c>
      <c r="F58" s="123"/>
      <c r="G58" s="123"/>
      <c r="H58" s="123"/>
      <c r="I58" s="123"/>
      <c r="J58" s="123">
        <f>L58+O58</f>
        <v>0</v>
      </c>
      <c r="K58" s="123"/>
      <c r="L58" s="123"/>
      <c r="M58" s="123"/>
      <c r="N58" s="123"/>
      <c r="O58" s="120">
        <f t="shared" si="2"/>
        <v>0</v>
      </c>
      <c r="P58" s="123" t="e">
        <f>E58+J58</f>
        <v>#REF!</v>
      </c>
    </row>
    <row r="59" spans="1:16" ht="27" customHeight="1" hidden="1">
      <c r="A59" s="125"/>
      <c r="B59" s="125"/>
      <c r="C59" s="125"/>
      <c r="D59" s="127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>
        <f t="shared" si="2"/>
        <v>0</v>
      </c>
      <c r="P59" s="120"/>
    </row>
    <row r="60" spans="1:16" ht="12.75" hidden="1">
      <c r="A60" s="133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20">
        <f t="shared" si="2"/>
        <v>0</v>
      </c>
      <c r="P60" s="133"/>
    </row>
    <row r="61" spans="1:16" ht="27" customHeight="1" hidden="1" outlineLevel="1">
      <c r="A61" s="125"/>
      <c r="B61" s="125">
        <v>180000</v>
      </c>
      <c r="C61" s="125"/>
      <c r="D61" s="127" t="s">
        <v>53</v>
      </c>
      <c r="E61" s="123" t="e">
        <f>+#REF!+#REF!</f>
        <v>#REF!</v>
      </c>
      <c r="F61" s="123"/>
      <c r="G61" s="123">
        <f aca="true" t="shared" si="10" ref="G61:N61">+G62</f>
        <v>0</v>
      </c>
      <c r="H61" s="123"/>
      <c r="I61" s="123">
        <f t="shared" si="10"/>
        <v>0</v>
      </c>
      <c r="J61" s="123">
        <f>+J62</f>
        <v>0</v>
      </c>
      <c r="K61" s="123">
        <f t="shared" si="10"/>
        <v>0</v>
      </c>
      <c r="L61" s="123">
        <f t="shared" si="10"/>
        <v>0</v>
      </c>
      <c r="M61" s="123">
        <f t="shared" si="10"/>
        <v>0</v>
      </c>
      <c r="N61" s="123">
        <f t="shared" si="10"/>
        <v>0</v>
      </c>
      <c r="O61" s="120">
        <f t="shared" si="2"/>
        <v>0</v>
      </c>
      <c r="P61" s="123" t="e">
        <f aca="true" t="shared" si="11" ref="P61:P68">E61+J61</f>
        <v>#REF!</v>
      </c>
    </row>
    <row r="62" spans="1:16" ht="27" customHeight="1" hidden="1" outlineLevel="1">
      <c r="A62" s="121"/>
      <c r="B62" s="121">
        <v>180109</v>
      </c>
      <c r="C62" s="121"/>
      <c r="D62" s="122" t="s">
        <v>54</v>
      </c>
      <c r="E62" s="123" t="e">
        <f>+#REF!+#REF!</f>
        <v>#REF!</v>
      </c>
      <c r="F62" s="123"/>
      <c r="G62" s="123"/>
      <c r="H62" s="123"/>
      <c r="I62" s="123"/>
      <c r="J62" s="123">
        <f>+L62+O62</f>
        <v>0</v>
      </c>
      <c r="K62" s="123"/>
      <c r="L62" s="123"/>
      <c r="M62" s="123"/>
      <c r="N62" s="123"/>
      <c r="O62" s="120">
        <f t="shared" si="2"/>
        <v>0</v>
      </c>
      <c r="P62" s="123" t="e">
        <f t="shared" si="11"/>
        <v>#REF!</v>
      </c>
    </row>
    <row r="63" spans="1:16" ht="27" customHeight="1" hidden="1" outlineLevel="1">
      <c r="A63" s="125"/>
      <c r="B63" s="125">
        <v>200000</v>
      </c>
      <c r="C63" s="125"/>
      <c r="D63" s="127" t="s">
        <v>55</v>
      </c>
      <c r="E63" s="123" t="e">
        <f>+#REF!+#REF!</f>
        <v>#REF!</v>
      </c>
      <c r="F63" s="123"/>
      <c r="G63" s="123">
        <f>+G65</f>
        <v>0</v>
      </c>
      <c r="H63" s="123"/>
      <c r="I63" s="123">
        <f>+I65</f>
        <v>0</v>
      </c>
      <c r="J63" s="123">
        <f>J64+J65</f>
        <v>0</v>
      </c>
      <c r="K63" s="123">
        <f>K64+K65</f>
        <v>0</v>
      </c>
      <c r="L63" s="123">
        <f>L64+L65</f>
        <v>0</v>
      </c>
      <c r="M63" s="123">
        <f>M64+M65</f>
        <v>0</v>
      </c>
      <c r="N63" s="123">
        <f>N64+N65</f>
        <v>0</v>
      </c>
      <c r="O63" s="120">
        <f t="shared" si="2"/>
        <v>0</v>
      </c>
      <c r="P63" s="123" t="e">
        <f t="shared" si="11"/>
        <v>#REF!</v>
      </c>
    </row>
    <row r="64" spans="1:16" ht="27" customHeight="1" hidden="1" outlineLevel="1">
      <c r="A64" s="121"/>
      <c r="B64" s="121" t="s">
        <v>60</v>
      </c>
      <c r="C64" s="121"/>
      <c r="D64" s="132" t="s">
        <v>61</v>
      </c>
      <c r="E64" s="123"/>
      <c r="F64" s="123"/>
      <c r="G64" s="123"/>
      <c r="H64" s="123"/>
      <c r="I64" s="123"/>
      <c r="J64" s="123">
        <f>+L64+O64</f>
        <v>0</v>
      </c>
      <c r="K64" s="123"/>
      <c r="L64" s="123"/>
      <c r="M64" s="123"/>
      <c r="N64" s="123"/>
      <c r="O64" s="120">
        <f t="shared" si="2"/>
        <v>0</v>
      </c>
      <c r="P64" s="123">
        <f t="shared" si="11"/>
        <v>0</v>
      </c>
    </row>
    <row r="65" spans="1:16" ht="27" customHeight="1" hidden="1" outlineLevel="1">
      <c r="A65" s="121"/>
      <c r="B65" s="121" t="s">
        <v>58</v>
      </c>
      <c r="C65" s="121"/>
      <c r="D65" s="132" t="s">
        <v>65</v>
      </c>
      <c r="E65" s="123" t="e">
        <f>+#REF!+#REF!</f>
        <v>#REF!</v>
      </c>
      <c r="F65" s="123"/>
      <c r="G65" s="123"/>
      <c r="H65" s="123"/>
      <c r="I65" s="123"/>
      <c r="J65" s="123">
        <f>+L65+O65</f>
        <v>0</v>
      </c>
      <c r="K65" s="123"/>
      <c r="L65" s="123"/>
      <c r="M65" s="123"/>
      <c r="N65" s="123"/>
      <c r="O65" s="120">
        <f t="shared" si="2"/>
        <v>0</v>
      </c>
      <c r="P65" s="123" t="e">
        <f t="shared" si="11"/>
        <v>#REF!</v>
      </c>
    </row>
    <row r="66" spans="1:17" s="32" customFormat="1" ht="27" customHeight="1" hidden="1" outlineLevel="1">
      <c r="A66" s="125"/>
      <c r="B66" s="125" t="s">
        <v>56</v>
      </c>
      <c r="C66" s="125"/>
      <c r="D66" s="127" t="s">
        <v>8</v>
      </c>
      <c r="E66" s="123" t="e">
        <f>+#REF!+#REF!</f>
        <v>#REF!</v>
      </c>
      <c r="F66" s="123"/>
      <c r="G66" s="123"/>
      <c r="H66" s="123"/>
      <c r="I66" s="123"/>
      <c r="J66" s="123">
        <f>+L66+O66</f>
        <v>0</v>
      </c>
      <c r="K66" s="123"/>
      <c r="L66" s="123"/>
      <c r="M66" s="123"/>
      <c r="N66" s="123"/>
      <c r="O66" s="120">
        <f t="shared" si="2"/>
        <v>0</v>
      </c>
      <c r="P66" s="123" t="e">
        <f t="shared" si="11"/>
        <v>#REF!</v>
      </c>
      <c r="Q66" s="134"/>
    </row>
    <row r="67" spans="1:16" ht="12.75" collapsed="1">
      <c r="A67" s="237" t="s">
        <v>105</v>
      </c>
      <c r="B67" s="238"/>
      <c r="C67" s="239"/>
      <c r="D67" s="127" t="s">
        <v>132</v>
      </c>
      <c r="E67" s="120">
        <f>E68+E69</f>
        <v>50</v>
      </c>
      <c r="F67" s="120">
        <f aca="true" t="shared" si="12" ref="F67:N67">F68+F69</f>
        <v>0</v>
      </c>
      <c r="G67" s="120">
        <f t="shared" si="12"/>
        <v>0</v>
      </c>
      <c r="H67" s="120">
        <f t="shared" si="12"/>
        <v>0</v>
      </c>
      <c r="I67" s="120">
        <f t="shared" si="12"/>
        <v>0</v>
      </c>
      <c r="J67" s="120">
        <f t="shared" si="12"/>
        <v>30</v>
      </c>
      <c r="K67" s="120">
        <f t="shared" si="12"/>
        <v>0</v>
      </c>
      <c r="L67" s="120">
        <f t="shared" si="12"/>
        <v>30</v>
      </c>
      <c r="M67" s="120">
        <f t="shared" si="12"/>
        <v>0</v>
      </c>
      <c r="N67" s="120">
        <f t="shared" si="12"/>
        <v>0</v>
      </c>
      <c r="O67" s="120">
        <f t="shared" si="2"/>
        <v>0</v>
      </c>
      <c r="P67" s="120">
        <f t="shared" si="11"/>
        <v>80</v>
      </c>
    </row>
    <row r="68" spans="1:16" ht="27.75" customHeight="1">
      <c r="A68" s="135" t="s">
        <v>157</v>
      </c>
      <c r="B68" s="135" t="s">
        <v>130</v>
      </c>
      <c r="C68" s="135" t="s">
        <v>145</v>
      </c>
      <c r="D68" s="129" t="s">
        <v>131</v>
      </c>
      <c r="E68" s="123"/>
      <c r="F68" s="123"/>
      <c r="G68" s="123"/>
      <c r="H68" s="123"/>
      <c r="I68" s="123"/>
      <c r="J68" s="123">
        <f>L68</f>
        <v>30</v>
      </c>
      <c r="K68" s="123"/>
      <c r="L68" s="123">
        <v>30</v>
      </c>
      <c r="M68" s="123"/>
      <c r="N68" s="123"/>
      <c r="O68" s="120">
        <f t="shared" si="2"/>
        <v>0</v>
      </c>
      <c r="P68" s="123">
        <f t="shared" si="11"/>
        <v>30</v>
      </c>
    </row>
    <row r="69" spans="1:16" ht="21" customHeight="1">
      <c r="A69" s="121" t="s">
        <v>156</v>
      </c>
      <c r="B69" s="121" t="s">
        <v>108</v>
      </c>
      <c r="C69" s="121" t="s">
        <v>137</v>
      </c>
      <c r="D69" s="126" t="s">
        <v>5</v>
      </c>
      <c r="E69" s="123">
        <v>50</v>
      </c>
      <c r="F69" s="123"/>
      <c r="G69" s="123"/>
      <c r="H69" s="123"/>
      <c r="I69" s="123"/>
      <c r="J69" s="123"/>
      <c r="K69" s="123"/>
      <c r="L69" s="123"/>
      <c r="M69" s="123"/>
      <c r="N69" s="123"/>
      <c r="O69" s="120">
        <f t="shared" si="2"/>
        <v>0</v>
      </c>
      <c r="P69" s="123">
        <f>E69</f>
        <v>50</v>
      </c>
    </row>
    <row r="70" spans="1:16" ht="27" customHeight="1" hidden="1">
      <c r="A70" s="121"/>
      <c r="B70" s="121"/>
      <c r="C70" s="121"/>
      <c r="D70" s="129"/>
      <c r="E70" s="123" t="e">
        <f>+#REF!+#REF!</f>
        <v>#REF!</v>
      </c>
      <c r="F70" s="123"/>
      <c r="G70" s="123"/>
      <c r="H70" s="123"/>
      <c r="I70" s="123"/>
      <c r="J70" s="123"/>
      <c r="K70" s="123"/>
      <c r="L70" s="123"/>
      <c r="M70" s="123"/>
      <c r="N70" s="123"/>
      <c r="O70" s="120">
        <f t="shared" si="2"/>
        <v>0</v>
      </c>
      <c r="P70" s="123" t="e">
        <f aca="true" t="shared" si="13" ref="P70:P75">+E70+J70</f>
        <v>#REF!</v>
      </c>
    </row>
    <row r="71" spans="1:16" ht="27" customHeight="1" hidden="1">
      <c r="A71" s="121"/>
      <c r="B71" s="121"/>
      <c r="C71" s="121"/>
      <c r="D71" s="129"/>
      <c r="E71" s="123" t="e">
        <f>+#REF!+#REF!</f>
        <v>#REF!</v>
      </c>
      <c r="F71" s="123"/>
      <c r="G71" s="123"/>
      <c r="H71" s="123"/>
      <c r="I71" s="123"/>
      <c r="J71" s="123"/>
      <c r="K71" s="123"/>
      <c r="L71" s="123"/>
      <c r="M71" s="123"/>
      <c r="N71" s="123"/>
      <c r="O71" s="120">
        <f t="shared" si="2"/>
        <v>0</v>
      </c>
      <c r="P71" s="123" t="e">
        <f t="shared" si="13"/>
        <v>#REF!</v>
      </c>
    </row>
    <row r="72" spans="1:16" ht="27" customHeight="1" hidden="1">
      <c r="A72" s="136"/>
      <c r="B72" s="136"/>
      <c r="C72" s="136"/>
      <c r="D72" s="126"/>
      <c r="E72" s="123" t="e">
        <f>+#REF!+#REF!</f>
        <v>#REF!</v>
      </c>
      <c r="F72" s="123"/>
      <c r="G72" s="123"/>
      <c r="H72" s="123"/>
      <c r="I72" s="123"/>
      <c r="J72" s="123"/>
      <c r="K72" s="123"/>
      <c r="L72" s="123"/>
      <c r="M72" s="123"/>
      <c r="N72" s="123"/>
      <c r="O72" s="120">
        <f t="shared" si="2"/>
        <v>0</v>
      </c>
      <c r="P72" s="123" t="e">
        <f t="shared" si="13"/>
        <v>#REF!</v>
      </c>
    </row>
    <row r="73" spans="1:16" ht="27" customHeight="1" hidden="1" outlineLevel="1">
      <c r="A73" s="121"/>
      <c r="B73" s="121"/>
      <c r="C73" s="121"/>
      <c r="D73" s="137"/>
      <c r="E73" s="123" t="e">
        <f>+#REF!+#REF!</f>
        <v>#REF!</v>
      </c>
      <c r="F73" s="123"/>
      <c r="G73" s="123"/>
      <c r="H73" s="123"/>
      <c r="I73" s="123"/>
      <c r="J73" s="123"/>
      <c r="K73" s="123"/>
      <c r="L73" s="123"/>
      <c r="M73" s="123"/>
      <c r="N73" s="123"/>
      <c r="O73" s="120">
        <f t="shared" si="2"/>
        <v>0</v>
      </c>
      <c r="P73" s="123" t="e">
        <f t="shared" si="13"/>
        <v>#REF!</v>
      </c>
    </row>
    <row r="74" spans="1:16" ht="27" customHeight="1" hidden="1" outlineLevel="1">
      <c r="A74" s="121"/>
      <c r="B74" s="121"/>
      <c r="C74" s="121"/>
      <c r="D74" s="137"/>
      <c r="E74" s="123" t="e">
        <f>+#REF!+#REF!</f>
        <v>#REF!</v>
      </c>
      <c r="F74" s="123"/>
      <c r="G74" s="123"/>
      <c r="H74" s="123"/>
      <c r="I74" s="123"/>
      <c r="J74" s="123"/>
      <c r="K74" s="123"/>
      <c r="L74" s="123"/>
      <c r="M74" s="123"/>
      <c r="N74" s="123"/>
      <c r="O74" s="120">
        <f t="shared" si="2"/>
        <v>0</v>
      </c>
      <c r="P74" s="123" t="e">
        <f t="shared" si="13"/>
        <v>#REF!</v>
      </c>
    </row>
    <row r="75" spans="1:16" ht="27" customHeight="1" hidden="1" outlineLevel="1">
      <c r="A75" s="121"/>
      <c r="B75" s="121"/>
      <c r="C75" s="121"/>
      <c r="D75" s="137"/>
      <c r="E75" s="123" t="e">
        <f>+#REF!+#REF!</f>
        <v>#REF!</v>
      </c>
      <c r="F75" s="123"/>
      <c r="G75" s="123"/>
      <c r="H75" s="123"/>
      <c r="I75" s="123"/>
      <c r="J75" s="123"/>
      <c r="K75" s="123"/>
      <c r="L75" s="123"/>
      <c r="M75" s="123"/>
      <c r="N75" s="123"/>
      <c r="O75" s="120">
        <f t="shared" si="2"/>
        <v>0</v>
      </c>
      <c r="P75" s="123" t="e">
        <f t="shared" si="13"/>
        <v>#REF!</v>
      </c>
    </row>
    <row r="76" spans="1:17" ht="15.75" customHeight="1" collapsed="1">
      <c r="A76" s="243" t="s">
        <v>57</v>
      </c>
      <c r="B76" s="244"/>
      <c r="C76" s="244"/>
      <c r="D76" s="245"/>
      <c r="E76" s="123">
        <f>E12+E32+E35+E37+E39+E45+E47+E50+E67</f>
        <v>19181.689</v>
      </c>
      <c r="F76" s="123">
        <f aca="true" t="shared" si="14" ref="F76:N76">F12+F32+F35+F37+F39+F45+F47+F50+F67</f>
        <v>17152.073</v>
      </c>
      <c r="G76" s="123">
        <f t="shared" si="14"/>
        <v>8099.287</v>
      </c>
      <c r="H76" s="123">
        <f t="shared" si="14"/>
        <v>1645.0500000000002</v>
      </c>
      <c r="I76" s="123">
        <f t="shared" si="14"/>
        <v>0</v>
      </c>
      <c r="J76" s="123">
        <f t="shared" si="14"/>
        <v>8731.171</v>
      </c>
      <c r="K76" s="123">
        <f t="shared" si="14"/>
        <v>8681.171</v>
      </c>
      <c r="L76" s="123">
        <f t="shared" si="14"/>
        <v>50</v>
      </c>
      <c r="M76" s="123">
        <f t="shared" si="14"/>
        <v>0</v>
      </c>
      <c r="N76" s="123">
        <f t="shared" si="14"/>
        <v>0</v>
      </c>
      <c r="O76" s="120">
        <f t="shared" si="2"/>
        <v>8681.171</v>
      </c>
      <c r="P76" s="123">
        <f>E76+J76</f>
        <v>27912.86</v>
      </c>
      <c r="Q76" s="138"/>
    </row>
    <row r="77" spans="1:17" s="178" customFormat="1" ht="36.75" customHeight="1">
      <c r="A77" s="173"/>
      <c r="B77" s="173"/>
      <c r="C77" s="174"/>
      <c r="D77" s="174" t="s">
        <v>174</v>
      </c>
      <c r="E77" s="175"/>
      <c r="F77" s="174"/>
      <c r="G77" s="175"/>
      <c r="H77" s="175"/>
      <c r="I77" s="174" t="s">
        <v>95</v>
      </c>
      <c r="J77" s="176"/>
      <c r="K77" s="175"/>
      <c r="L77" s="175"/>
      <c r="M77" s="246"/>
      <c r="N77" s="246"/>
      <c r="O77" s="177"/>
      <c r="P77" s="177"/>
      <c r="Q77" s="173"/>
    </row>
  </sheetData>
  <sheetProtection/>
  <mergeCells count="33">
    <mergeCell ref="A67:C67"/>
    <mergeCell ref="A76:D76"/>
    <mergeCell ref="M77:N77"/>
    <mergeCell ref="F7:F10"/>
    <mergeCell ref="H8:H10"/>
    <mergeCell ref="K7:K10"/>
    <mergeCell ref="I7:I10"/>
    <mergeCell ref="G7:H7"/>
    <mergeCell ref="A39:C39"/>
    <mergeCell ref="A50:C50"/>
    <mergeCell ref="A12:C12"/>
    <mergeCell ref="A32:C32"/>
    <mergeCell ref="A47:C47"/>
    <mergeCell ref="A35:C35"/>
    <mergeCell ref="A37:C37"/>
    <mergeCell ref="A45:C45"/>
    <mergeCell ref="O7:O10"/>
    <mergeCell ref="G8:G10"/>
    <mergeCell ref="M8:M10"/>
    <mergeCell ref="N8:N10"/>
    <mergeCell ref="E7:E10"/>
    <mergeCell ref="J7:J10"/>
    <mergeCell ref="L7:L10"/>
    <mergeCell ref="O2:P2"/>
    <mergeCell ref="C4:P4"/>
    <mergeCell ref="A6:A10"/>
    <mergeCell ref="B6:B10"/>
    <mergeCell ref="C6:C10"/>
    <mergeCell ref="D6:D10"/>
    <mergeCell ref="E6:I6"/>
    <mergeCell ref="J6:O6"/>
    <mergeCell ref="P6:P10"/>
    <mergeCell ref="M7:N7"/>
  </mergeCells>
  <printOptions horizontalCentered="1"/>
  <pageMargins left="0" right="0" top="0.1968503937007874" bottom="0.1968503937007874" header="0.5118110236220472" footer="0.11811023622047245"/>
  <pageSetup firstPageNumber="6" useFirstPageNumber="1" fitToHeight="3" horizontalDpi="600" verticalDpi="600" orientation="landscape" paperSize="9" scale="64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SheetLayoutView="100" workbookViewId="0" topLeftCell="A22">
      <selection activeCell="D29" sqref="D29:G29"/>
    </sheetView>
  </sheetViews>
  <sheetFormatPr defaultColWidth="9.00390625" defaultRowHeight="12.75"/>
  <cols>
    <col min="1" max="1" width="10.625" style="0" customWidth="1"/>
    <col min="2" max="2" width="10.375" style="0" customWidth="1"/>
    <col min="3" max="3" width="9.50390625" style="145" customWidth="1"/>
    <col min="4" max="4" width="28.50390625" style="0" customWidth="1"/>
    <col min="5" max="5" width="28.625" style="0" customWidth="1"/>
    <col min="6" max="6" width="11.50390625" style="0" customWidth="1"/>
    <col min="7" max="8" width="11.375" style="0" customWidth="1"/>
    <col min="9" max="9" width="13.375" style="0" customWidth="1"/>
    <col min="10" max="10" width="13.125" style="0" customWidth="1"/>
  </cols>
  <sheetData>
    <row r="1" spans="9:10" ht="12.75">
      <c r="I1" t="s">
        <v>246</v>
      </c>
      <c r="J1" s="141"/>
    </row>
    <row r="2" spans="9:10" ht="12.75">
      <c r="I2" s="251" t="s">
        <v>205</v>
      </c>
      <c r="J2" s="251"/>
    </row>
    <row r="3" ht="12.75">
      <c r="I3" t="s">
        <v>296</v>
      </c>
    </row>
    <row r="4" spans="1:10" ht="14.25" customHeight="1">
      <c r="A4" s="254" t="s">
        <v>207</v>
      </c>
      <c r="B4" s="254"/>
      <c r="C4" s="254"/>
      <c r="D4" s="254"/>
      <c r="E4" s="254"/>
      <c r="F4" s="254"/>
      <c r="G4" s="254"/>
      <c r="H4" s="254"/>
      <c r="I4" s="254"/>
      <c r="J4" t="s">
        <v>206</v>
      </c>
    </row>
    <row r="5" spans="1:10" ht="24" customHeight="1">
      <c r="A5" s="255" t="s">
        <v>208</v>
      </c>
      <c r="B5" s="255" t="s">
        <v>176</v>
      </c>
      <c r="C5" s="258" t="s">
        <v>177</v>
      </c>
      <c r="D5" s="252" t="s">
        <v>178</v>
      </c>
      <c r="E5" s="252" t="s">
        <v>209</v>
      </c>
      <c r="F5" s="255" t="s">
        <v>269</v>
      </c>
      <c r="G5" s="252" t="s">
        <v>160</v>
      </c>
      <c r="H5" s="252" t="s">
        <v>0</v>
      </c>
      <c r="I5" s="252" t="s">
        <v>6</v>
      </c>
      <c r="J5" s="252"/>
    </row>
    <row r="6" spans="1:10" ht="12.75" customHeight="1">
      <c r="A6" s="255"/>
      <c r="B6" s="255"/>
      <c r="C6" s="258"/>
      <c r="D6" s="252"/>
      <c r="E6" s="252"/>
      <c r="F6" s="255"/>
      <c r="G6" s="252"/>
      <c r="H6" s="252"/>
      <c r="I6" s="252" t="s">
        <v>160</v>
      </c>
      <c r="J6" s="252" t="s">
        <v>166</v>
      </c>
    </row>
    <row r="7" spans="1:10" ht="101.25" customHeight="1">
      <c r="A7" s="255"/>
      <c r="B7" s="255"/>
      <c r="C7" s="258"/>
      <c r="D7" s="252"/>
      <c r="E7" s="252"/>
      <c r="F7" s="255"/>
      <c r="G7" s="252"/>
      <c r="H7" s="252"/>
      <c r="I7" s="252"/>
      <c r="J7" s="252"/>
    </row>
    <row r="8" spans="1:10" ht="18.75">
      <c r="A8" s="253" t="s">
        <v>210</v>
      </c>
      <c r="B8" s="253"/>
      <c r="C8" s="253"/>
      <c r="D8" s="253"/>
      <c r="E8" s="253"/>
      <c r="F8" s="253"/>
      <c r="G8" s="253"/>
      <c r="H8" s="253"/>
      <c r="I8" s="253"/>
      <c r="J8" s="253"/>
    </row>
    <row r="9" spans="1:10" ht="38.25">
      <c r="A9" s="148">
        <v>217310</v>
      </c>
      <c r="B9" s="148">
        <v>7310</v>
      </c>
      <c r="C9" s="149" t="s">
        <v>141</v>
      </c>
      <c r="D9" s="144" t="s">
        <v>204</v>
      </c>
      <c r="E9" s="270" t="s">
        <v>211</v>
      </c>
      <c r="F9" s="261" t="s">
        <v>226</v>
      </c>
      <c r="G9" s="150">
        <f>H9+I9</f>
        <v>200</v>
      </c>
      <c r="H9" s="151"/>
      <c r="I9" s="150">
        <f>J9</f>
        <v>200</v>
      </c>
      <c r="J9" s="150">
        <v>200</v>
      </c>
    </row>
    <row r="10" spans="1:10" ht="49.5" customHeight="1">
      <c r="A10" s="148">
        <v>216011</v>
      </c>
      <c r="B10" s="148">
        <v>6011</v>
      </c>
      <c r="C10" s="149" t="s">
        <v>140</v>
      </c>
      <c r="D10" s="152" t="s">
        <v>134</v>
      </c>
      <c r="E10" s="271"/>
      <c r="F10" s="262"/>
      <c r="G10" s="150">
        <f>H10+I10</f>
        <v>1802.394</v>
      </c>
      <c r="H10" s="150">
        <v>200</v>
      </c>
      <c r="I10" s="150">
        <f aca="true" t="shared" si="0" ref="I10:I27">J10</f>
        <v>1602.394</v>
      </c>
      <c r="J10" s="150">
        <v>1602.394</v>
      </c>
    </row>
    <row r="11" spans="1:10" ht="70.5" customHeight="1">
      <c r="A11" s="256">
        <v>216030</v>
      </c>
      <c r="B11" s="256">
        <v>6030</v>
      </c>
      <c r="C11" s="263" t="s">
        <v>140</v>
      </c>
      <c r="D11" s="274" t="s">
        <v>107</v>
      </c>
      <c r="E11" s="153" t="s">
        <v>215</v>
      </c>
      <c r="F11" s="154" t="s">
        <v>232</v>
      </c>
      <c r="G11" s="150">
        <f>H11+I11</f>
        <v>93.5</v>
      </c>
      <c r="H11" s="150"/>
      <c r="I11" s="150">
        <f t="shared" si="0"/>
        <v>93.5</v>
      </c>
      <c r="J11" s="150">
        <v>93.5</v>
      </c>
    </row>
    <row r="12" spans="1:10" ht="63.75" customHeight="1">
      <c r="A12" s="257"/>
      <c r="B12" s="257"/>
      <c r="C12" s="264"/>
      <c r="D12" s="275"/>
      <c r="E12" s="153" t="s">
        <v>212</v>
      </c>
      <c r="F12" s="154" t="s">
        <v>228</v>
      </c>
      <c r="G12" s="150">
        <f aca="true" t="shared" si="1" ref="G12:G27">H12+I12</f>
        <v>7084.825</v>
      </c>
      <c r="H12" s="150">
        <v>5674.825</v>
      </c>
      <c r="I12" s="150">
        <v>1410</v>
      </c>
      <c r="J12" s="150">
        <v>1410</v>
      </c>
    </row>
    <row r="13" spans="1:10" ht="71.25" customHeight="1">
      <c r="A13" s="148">
        <v>217461</v>
      </c>
      <c r="B13" s="148">
        <v>7461</v>
      </c>
      <c r="C13" s="149" t="s">
        <v>142</v>
      </c>
      <c r="D13" s="144" t="s">
        <v>199</v>
      </c>
      <c r="E13" s="153" t="s">
        <v>213</v>
      </c>
      <c r="F13" s="154" t="s">
        <v>229</v>
      </c>
      <c r="G13" s="150">
        <f t="shared" si="1"/>
        <v>510</v>
      </c>
      <c r="H13" s="150">
        <v>510</v>
      </c>
      <c r="I13" s="150">
        <f t="shared" si="0"/>
        <v>0</v>
      </c>
      <c r="J13" s="155"/>
    </row>
    <row r="14" spans="1:10" ht="54.75" customHeight="1">
      <c r="A14" s="148">
        <v>217330</v>
      </c>
      <c r="B14" s="148">
        <v>7330</v>
      </c>
      <c r="C14" s="149" t="s">
        <v>141</v>
      </c>
      <c r="D14" s="144" t="s">
        <v>119</v>
      </c>
      <c r="E14" s="158" t="s">
        <v>214</v>
      </c>
      <c r="F14" s="159" t="s">
        <v>230</v>
      </c>
      <c r="G14" s="150">
        <f t="shared" si="1"/>
        <v>1120</v>
      </c>
      <c r="H14" s="150"/>
      <c r="I14" s="150">
        <v>1120</v>
      </c>
      <c r="J14" s="155">
        <v>1120</v>
      </c>
    </row>
    <row r="15" spans="1:10" ht="45.75" customHeight="1">
      <c r="A15" s="148">
        <v>218330</v>
      </c>
      <c r="B15" s="148">
        <v>8330</v>
      </c>
      <c r="C15" s="149" t="s">
        <v>145</v>
      </c>
      <c r="D15" s="144" t="s">
        <v>131</v>
      </c>
      <c r="E15" s="259" t="s">
        <v>227</v>
      </c>
      <c r="F15" s="261" t="s">
        <v>231</v>
      </c>
      <c r="G15" s="150">
        <f t="shared" si="1"/>
        <v>30</v>
      </c>
      <c r="H15" s="150"/>
      <c r="I15" s="150">
        <v>30</v>
      </c>
      <c r="J15" s="150"/>
    </row>
    <row r="16" spans="1:10" ht="38.25" customHeight="1">
      <c r="A16" s="148">
        <v>216014</v>
      </c>
      <c r="B16" s="148">
        <v>6014</v>
      </c>
      <c r="C16" s="149" t="s">
        <v>140</v>
      </c>
      <c r="D16" s="144" t="s">
        <v>183</v>
      </c>
      <c r="E16" s="260"/>
      <c r="F16" s="262"/>
      <c r="G16" s="150">
        <f t="shared" si="1"/>
        <v>271</v>
      </c>
      <c r="H16" s="150">
        <v>111</v>
      </c>
      <c r="I16" s="150">
        <f t="shared" si="0"/>
        <v>160</v>
      </c>
      <c r="J16" s="150">
        <v>160</v>
      </c>
    </row>
    <row r="17" spans="1:10" ht="75" customHeight="1">
      <c r="A17" s="148">
        <v>217130</v>
      </c>
      <c r="B17" s="148">
        <v>7130</v>
      </c>
      <c r="C17" s="149" t="s">
        <v>193</v>
      </c>
      <c r="D17" s="144" t="s">
        <v>192</v>
      </c>
      <c r="E17" s="153" t="s">
        <v>223</v>
      </c>
      <c r="F17" s="154" t="s">
        <v>233</v>
      </c>
      <c r="G17" s="150">
        <f t="shared" si="1"/>
        <v>700</v>
      </c>
      <c r="H17" s="150">
        <v>700</v>
      </c>
      <c r="I17" s="150">
        <f t="shared" si="0"/>
        <v>0</v>
      </c>
      <c r="J17" s="150"/>
    </row>
    <row r="18" spans="1:10" ht="69.75" customHeight="1">
      <c r="A18" s="148">
        <v>216017</v>
      </c>
      <c r="B18" s="148">
        <v>6017</v>
      </c>
      <c r="C18" s="149" t="s">
        <v>140</v>
      </c>
      <c r="D18" s="144" t="s">
        <v>188</v>
      </c>
      <c r="E18" s="153" t="s">
        <v>224</v>
      </c>
      <c r="F18" s="154" t="s">
        <v>234</v>
      </c>
      <c r="G18" s="150">
        <f t="shared" si="1"/>
        <v>600</v>
      </c>
      <c r="H18" s="150"/>
      <c r="I18" s="150">
        <v>600</v>
      </c>
      <c r="J18" s="150">
        <v>600</v>
      </c>
    </row>
    <row r="19" spans="1:10" ht="63.75" customHeight="1">
      <c r="A19" s="256">
        <v>210180</v>
      </c>
      <c r="B19" s="256">
        <v>180</v>
      </c>
      <c r="C19" s="263" t="s">
        <v>137</v>
      </c>
      <c r="D19" s="265" t="s">
        <v>118</v>
      </c>
      <c r="E19" s="153" t="s">
        <v>217</v>
      </c>
      <c r="F19" s="154" t="s">
        <v>237</v>
      </c>
      <c r="G19" s="150">
        <f>H19+I19</f>
        <v>202</v>
      </c>
      <c r="H19" s="150">
        <v>202</v>
      </c>
      <c r="I19" s="150">
        <f t="shared" si="0"/>
        <v>0</v>
      </c>
      <c r="J19" s="150"/>
    </row>
    <row r="20" spans="1:10" ht="84.75" customHeight="1">
      <c r="A20" s="257"/>
      <c r="B20" s="257"/>
      <c r="C20" s="264"/>
      <c r="D20" s="266"/>
      <c r="E20" s="153" t="s">
        <v>218</v>
      </c>
      <c r="F20" s="154" t="s">
        <v>235</v>
      </c>
      <c r="G20" s="150">
        <f t="shared" si="1"/>
        <v>248.678</v>
      </c>
      <c r="H20" s="150">
        <v>248.678</v>
      </c>
      <c r="I20" s="150">
        <f t="shared" si="0"/>
        <v>0</v>
      </c>
      <c r="J20" s="150"/>
    </row>
    <row r="21" spans="1:10" ht="51.75" customHeight="1">
      <c r="A21" s="148">
        <v>216082</v>
      </c>
      <c r="B21" s="148">
        <v>6082</v>
      </c>
      <c r="C21" s="149" t="s">
        <v>202</v>
      </c>
      <c r="D21" s="156" t="s">
        <v>203</v>
      </c>
      <c r="E21" s="272" t="s">
        <v>216</v>
      </c>
      <c r="F21" s="273" t="s">
        <v>236</v>
      </c>
      <c r="G21" s="150">
        <f t="shared" si="1"/>
        <v>100</v>
      </c>
      <c r="H21" s="150"/>
      <c r="I21" s="150">
        <f t="shared" si="0"/>
        <v>100</v>
      </c>
      <c r="J21" s="150">
        <v>100</v>
      </c>
    </row>
    <row r="22" spans="1:10" ht="50.25" customHeight="1">
      <c r="A22" s="148">
        <v>213242</v>
      </c>
      <c r="B22" s="148">
        <v>3242</v>
      </c>
      <c r="C22" s="149" t="s">
        <v>138</v>
      </c>
      <c r="D22" s="144" t="s">
        <v>125</v>
      </c>
      <c r="E22" s="272"/>
      <c r="F22" s="273"/>
      <c r="G22" s="150">
        <f t="shared" si="1"/>
        <v>392.57</v>
      </c>
      <c r="H22" s="150">
        <v>392.57</v>
      </c>
      <c r="I22" s="150">
        <f t="shared" si="0"/>
        <v>0</v>
      </c>
      <c r="J22" s="150"/>
    </row>
    <row r="23" spans="1:10" ht="73.5" customHeight="1">
      <c r="A23" s="148">
        <v>215062</v>
      </c>
      <c r="B23" s="148">
        <v>5062</v>
      </c>
      <c r="C23" s="149" t="s">
        <v>144</v>
      </c>
      <c r="D23" s="143" t="s">
        <v>116</v>
      </c>
      <c r="E23" s="153" t="s">
        <v>219</v>
      </c>
      <c r="F23" s="154" t="s">
        <v>238</v>
      </c>
      <c r="G23" s="150">
        <f t="shared" si="1"/>
        <v>2006.616</v>
      </c>
      <c r="H23" s="150">
        <v>1979.616</v>
      </c>
      <c r="I23" s="150">
        <v>27</v>
      </c>
      <c r="J23" s="150"/>
    </row>
    <row r="24" spans="1:10" ht="107.25" customHeight="1">
      <c r="A24" s="148">
        <v>214082</v>
      </c>
      <c r="B24" s="148">
        <v>4082</v>
      </c>
      <c r="C24" s="149" t="s">
        <v>143</v>
      </c>
      <c r="D24" s="143" t="s">
        <v>127</v>
      </c>
      <c r="E24" s="153" t="s">
        <v>220</v>
      </c>
      <c r="F24" s="154" t="s">
        <v>239</v>
      </c>
      <c r="G24" s="150">
        <f t="shared" si="1"/>
        <v>516</v>
      </c>
      <c r="H24" s="150">
        <v>516</v>
      </c>
      <c r="I24" s="150">
        <f t="shared" si="0"/>
        <v>0</v>
      </c>
      <c r="J24" s="150"/>
    </row>
    <row r="25" spans="1:10" ht="82.5" customHeight="1">
      <c r="A25" s="256">
        <v>210150</v>
      </c>
      <c r="B25" s="256">
        <v>150</v>
      </c>
      <c r="C25" s="263" t="s">
        <v>136</v>
      </c>
      <c r="D25" s="265" t="s">
        <v>109</v>
      </c>
      <c r="E25" s="153" t="s">
        <v>225</v>
      </c>
      <c r="F25" s="154" t="s">
        <v>241</v>
      </c>
      <c r="G25" s="150">
        <f t="shared" si="1"/>
        <v>8377</v>
      </c>
      <c r="H25" s="150">
        <v>8277</v>
      </c>
      <c r="I25" s="150">
        <v>100</v>
      </c>
      <c r="J25" s="150">
        <v>80</v>
      </c>
    </row>
    <row r="26" spans="1:10" ht="84.75" customHeight="1">
      <c r="A26" s="257"/>
      <c r="B26" s="257"/>
      <c r="C26" s="264"/>
      <c r="D26" s="266"/>
      <c r="E26" s="153" t="s">
        <v>221</v>
      </c>
      <c r="F26" s="154" t="s">
        <v>240</v>
      </c>
      <c r="G26" s="150">
        <f t="shared" si="1"/>
        <v>100</v>
      </c>
      <c r="H26" s="150">
        <v>100</v>
      </c>
      <c r="I26" s="150">
        <f t="shared" si="0"/>
        <v>0</v>
      </c>
      <c r="J26" s="150"/>
    </row>
    <row r="27" spans="1:10" ht="63.75">
      <c r="A27" s="148">
        <v>213133</v>
      </c>
      <c r="B27" s="148">
        <v>3133</v>
      </c>
      <c r="C27" s="149">
        <v>1040</v>
      </c>
      <c r="D27" s="152" t="s">
        <v>114</v>
      </c>
      <c r="E27" s="153" t="s">
        <v>222</v>
      </c>
      <c r="F27" s="154" t="s">
        <v>242</v>
      </c>
      <c r="G27" s="150">
        <f t="shared" si="1"/>
        <v>220</v>
      </c>
      <c r="H27" s="150">
        <v>220</v>
      </c>
      <c r="I27" s="150">
        <f t="shared" si="0"/>
        <v>0</v>
      </c>
      <c r="J27" s="150"/>
    </row>
    <row r="28" spans="1:10" ht="12.75">
      <c r="A28" s="267" t="s">
        <v>243</v>
      </c>
      <c r="B28" s="268"/>
      <c r="C28" s="268"/>
      <c r="D28" s="268"/>
      <c r="E28" s="268"/>
      <c r="F28" s="269"/>
      <c r="G28" s="150">
        <f>SUM(G9:G27)</f>
        <v>24574.583</v>
      </c>
      <c r="H28" s="150">
        <f>SUM(H9:H27)</f>
        <v>19131.689</v>
      </c>
      <c r="I28" s="150">
        <f>SUM(I9:I27)</f>
        <v>5442.894</v>
      </c>
      <c r="J28" s="150">
        <f>SUM(J9:J27)</f>
        <v>5365.894</v>
      </c>
    </row>
    <row r="29" spans="3:10" s="106" customFormat="1" ht="18.75">
      <c r="C29" s="146"/>
      <c r="D29" s="103" t="s">
        <v>94</v>
      </c>
      <c r="E29" s="103"/>
      <c r="F29" s="103" t="s">
        <v>95</v>
      </c>
      <c r="G29" s="103"/>
      <c r="H29" s="147"/>
      <c r="I29" s="157"/>
      <c r="J29" s="142"/>
    </row>
  </sheetData>
  <sheetProtection/>
  <mergeCells count="33">
    <mergeCell ref="A28:F28"/>
    <mergeCell ref="E9:E10"/>
    <mergeCell ref="F9:F10"/>
    <mergeCell ref="E21:E22"/>
    <mergeCell ref="F21:F22"/>
    <mergeCell ref="A11:A12"/>
    <mergeCell ref="B11:B12"/>
    <mergeCell ref="C11:C12"/>
    <mergeCell ref="D11:D12"/>
    <mergeCell ref="A25:A26"/>
    <mergeCell ref="B25:B26"/>
    <mergeCell ref="C25:C26"/>
    <mergeCell ref="D25:D26"/>
    <mergeCell ref="D19:D20"/>
    <mergeCell ref="C19:C20"/>
    <mergeCell ref="B19:B20"/>
    <mergeCell ref="A19:A20"/>
    <mergeCell ref="I6:I7"/>
    <mergeCell ref="J6:J7"/>
    <mergeCell ref="H5:H7"/>
    <mergeCell ref="C5:C7"/>
    <mergeCell ref="E15:E16"/>
    <mergeCell ref="F15:F16"/>
    <mergeCell ref="I2:J2"/>
    <mergeCell ref="I5:J5"/>
    <mergeCell ref="A8:J8"/>
    <mergeCell ref="A4:I4"/>
    <mergeCell ref="A5:A7"/>
    <mergeCell ref="B5:B7"/>
    <mergeCell ref="D5:D7"/>
    <mergeCell ref="E5:E7"/>
    <mergeCell ref="F5:F7"/>
    <mergeCell ref="G5:G7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74" r:id="rId1"/>
  <rowBreaks count="1" manualBreakCount="1">
    <brk id="20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5"/>
  <sheetViews>
    <sheetView tabSelected="1" zoomScalePageLayoutView="0" workbookViewId="0" topLeftCell="A1">
      <selection activeCell="I25" sqref="I25"/>
    </sheetView>
  </sheetViews>
  <sheetFormatPr defaultColWidth="9.00390625" defaultRowHeight="12.75"/>
  <cols>
    <col min="1" max="1" width="18.125" style="0" customWidth="1"/>
    <col min="2" max="2" width="23.00390625" style="0" customWidth="1"/>
    <col min="9" max="9" width="10.875" style="0" customWidth="1"/>
    <col min="15" max="15" width="9.375" style="0" customWidth="1"/>
  </cols>
  <sheetData>
    <row r="2" spans="13:14" ht="12.75">
      <c r="M2" t="s">
        <v>249</v>
      </c>
      <c r="N2" s="141"/>
    </row>
    <row r="3" spans="13:14" ht="12.75">
      <c r="M3" s="317" t="s">
        <v>205</v>
      </c>
      <c r="N3" s="317"/>
    </row>
    <row r="4" ht="12.75">
      <c r="M4" t="s">
        <v>296</v>
      </c>
    </row>
    <row r="5" ht="18" thickBot="1">
      <c r="D5" s="164" t="s">
        <v>250</v>
      </c>
    </row>
    <row r="6" spans="1:16" ht="24" customHeight="1" thickBot="1">
      <c r="A6" s="276" t="s">
        <v>298</v>
      </c>
      <c r="B6" s="276" t="s">
        <v>260</v>
      </c>
      <c r="C6" s="279" t="s">
        <v>251</v>
      </c>
      <c r="D6" s="280"/>
      <c r="E6" s="280"/>
      <c r="F6" s="280"/>
      <c r="G6" s="280"/>
      <c r="H6" s="280"/>
      <c r="I6" s="281"/>
      <c r="J6" s="282" t="s">
        <v>252</v>
      </c>
      <c r="K6" s="283"/>
      <c r="L6" s="283"/>
      <c r="M6" s="283"/>
      <c r="N6" s="283"/>
      <c r="O6" s="283"/>
      <c r="P6" s="284"/>
    </row>
    <row r="7" spans="1:16" ht="16.5" thickBot="1">
      <c r="A7" s="277"/>
      <c r="B7" s="277"/>
      <c r="C7" s="285" t="s">
        <v>253</v>
      </c>
      <c r="D7" s="286"/>
      <c r="E7" s="279" t="s">
        <v>254</v>
      </c>
      <c r="F7" s="280"/>
      <c r="G7" s="280"/>
      <c r="H7" s="281"/>
      <c r="I7" s="276" t="s">
        <v>165</v>
      </c>
      <c r="J7" s="289" t="s">
        <v>253</v>
      </c>
      <c r="K7" s="290"/>
      <c r="L7" s="282" t="s">
        <v>254</v>
      </c>
      <c r="M7" s="283"/>
      <c r="N7" s="283"/>
      <c r="O7" s="284"/>
      <c r="P7" s="293" t="s">
        <v>165</v>
      </c>
    </row>
    <row r="8" spans="1:16" ht="30.75" customHeight="1" thickBot="1">
      <c r="A8" s="277"/>
      <c r="B8" s="277"/>
      <c r="C8" s="287"/>
      <c r="D8" s="288"/>
      <c r="E8" s="279" t="s">
        <v>255</v>
      </c>
      <c r="F8" s="281"/>
      <c r="G8" s="279" t="s">
        <v>256</v>
      </c>
      <c r="H8" s="281"/>
      <c r="I8" s="277"/>
      <c r="J8" s="291"/>
      <c r="K8" s="292"/>
      <c r="L8" s="282" t="s">
        <v>255</v>
      </c>
      <c r="M8" s="284"/>
      <c r="N8" s="282" t="s">
        <v>256</v>
      </c>
      <c r="O8" s="284"/>
      <c r="P8" s="294"/>
    </row>
    <row r="9" spans="1:16" ht="16.5" thickBot="1">
      <c r="A9" s="277"/>
      <c r="B9" s="277"/>
      <c r="C9" s="279" t="s">
        <v>257</v>
      </c>
      <c r="D9" s="280"/>
      <c r="E9" s="280"/>
      <c r="F9" s="280"/>
      <c r="G9" s="280"/>
      <c r="H9" s="281"/>
      <c r="I9" s="277"/>
      <c r="J9" s="282" t="s">
        <v>258</v>
      </c>
      <c r="K9" s="283"/>
      <c r="L9" s="283"/>
      <c r="M9" s="283"/>
      <c r="N9" s="283"/>
      <c r="O9" s="284"/>
      <c r="P9" s="294"/>
    </row>
    <row r="10" spans="1:16" ht="78.75" customHeight="1" thickBot="1">
      <c r="A10" s="278"/>
      <c r="B10" s="278"/>
      <c r="C10" s="279"/>
      <c r="D10" s="281"/>
      <c r="E10" s="299" t="s">
        <v>299</v>
      </c>
      <c r="F10" s="300"/>
      <c r="G10" s="282" t="s">
        <v>261</v>
      </c>
      <c r="H10" s="284"/>
      <c r="I10" s="278"/>
      <c r="J10" s="165"/>
      <c r="K10" s="165"/>
      <c r="L10" s="165"/>
      <c r="M10" s="165"/>
      <c r="N10" s="165"/>
      <c r="O10" s="165"/>
      <c r="P10" s="295"/>
    </row>
    <row r="11" spans="1:16" s="169" customFormat="1" ht="16.5" thickBot="1">
      <c r="A11" s="168">
        <v>1</v>
      </c>
      <c r="B11" s="167">
        <f>A11+1</f>
        <v>2</v>
      </c>
      <c r="C11" s="279">
        <v>3</v>
      </c>
      <c r="D11" s="281"/>
      <c r="E11" s="279">
        <v>4</v>
      </c>
      <c r="F11" s="281"/>
      <c r="G11" s="279">
        <v>5</v>
      </c>
      <c r="H11" s="281"/>
      <c r="I11" s="167">
        <v>6</v>
      </c>
      <c r="J11" s="167">
        <v>7</v>
      </c>
      <c r="K11" s="167">
        <v>8</v>
      </c>
      <c r="L11" s="167">
        <v>9</v>
      </c>
      <c r="M11" s="167">
        <v>10</v>
      </c>
      <c r="N11" s="167">
        <v>11</v>
      </c>
      <c r="O11" s="167">
        <v>12</v>
      </c>
      <c r="P11" s="167">
        <v>13</v>
      </c>
    </row>
    <row r="12" spans="1:16" s="169" customFormat="1" ht="26.25" thickBot="1">
      <c r="A12" s="194">
        <v>12312200000</v>
      </c>
      <c r="B12" s="165" t="s">
        <v>262</v>
      </c>
      <c r="C12" s="282">
        <v>8239612</v>
      </c>
      <c r="D12" s="284"/>
      <c r="E12" s="282"/>
      <c r="F12" s="284"/>
      <c r="G12" s="282"/>
      <c r="H12" s="284"/>
      <c r="I12" s="165">
        <f>C12+E12+G12</f>
        <v>8239612</v>
      </c>
      <c r="J12" s="165"/>
      <c r="K12" s="165"/>
      <c r="L12" s="165"/>
      <c r="M12" s="165"/>
      <c r="N12" s="165"/>
      <c r="O12" s="165"/>
      <c r="P12" s="165"/>
    </row>
    <row r="13" spans="1:16" s="169" customFormat="1" ht="26.25" thickBot="1">
      <c r="A13" s="194">
        <v>12312200000</v>
      </c>
      <c r="B13" s="165" t="s">
        <v>262</v>
      </c>
      <c r="C13" s="282"/>
      <c r="D13" s="284"/>
      <c r="E13" s="282"/>
      <c r="F13" s="284"/>
      <c r="G13" s="282">
        <v>3288277</v>
      </c>
      <c r="H13" s="284"/>
      <c r="I13" s="165">
        <f>C13+E13+G13</f>
        <v>3288277</v>
      </c>
      <c r="J13" s="165"/>
      <c r="K13" s="165"/>
      <c r="L13" s="165"/>
      <c r="M13" s="165"/>
      <c r="N13" s="165"/>
      <c r="O13" s="165"/>
      <c r="P13" s="165"/>
    </row>
    <row r="14" spans="1:16" s="169" customFormat="1" ht="26.25" thickBot="1">
      <c r="A14" s="194">
        <v>12312401000</v>
      </c>
      <c r="B14" s="170" t="s">
        <v>263</v>
      </c>
      <c r="C14" s="298"/>
      <c r="D14" s="284"/>
      <c r="E14" s="296">
        <v>16189</v>
      </c>
      <c r="F14" s="297"/>
      <c r="G14" s="282"/>
      <c r="H14" s="284"/>
      <c r="I14" s="165">
        <f aca="true" t="shared" si="0" ref="I14:I21">C14+E14+G14</f>
        <v>16189</v>
      </c>
      <c r="J14" s="165"/>
      <c r="K14" s="165"/>
      <c r="L14" s="165"/>
      <c r="M14" s="165"/>
      <c r="N14" s="165"/>
      <c r="O14" s="165"/>
      <c r="P14" s="165"/>
    </row>
    <row r="15" spans="1:16" s="169" customFormat="1" ht="26.25" thickBot="1">
      <c r="A15" s="194">
        <v>12312402000</v>
      </c>
      <c r="B15" s="171" t="s">
        <v>268</v>
      </c>
      <c r="C15" s="298"/>
      <c r="D15" s="284"/>
      <c r="E15" s="296">
        <v>6466</v>
      </c>
      <c r="F15" s="297"/>
      <c r="G15" s="282"/>
      <c r="H15" s="284"/>
      <c r="I15" s="165">
        <f t="shared" si="0"/>
        <v>6466</v>
      </c>
      <c r="J15" s="165"/>
      <c r="K15" s="165"/>
      <c r="L15" s="165"/>
      <c r="M15" s="165"/>
      <c r="N15" s="165"/>
      <c r="O15" s="165"/>
      <c r="P15" s="165"/>
    </row>
    <row r="16" spans="1:16" s="169" customFormat="1" ht="26.25" thickBot="1">
      <c r="A16" s="195">
        <v>12312403000</v>
      </c>
      <c r="B16" s="171" t="s">
        <v>267</v>
      </c>
      <c r="C16" s="298"/>
      <c r="D16" s="284"/>
      <c r="E16" s="296">
        <v>12584</v>
      </c>
      <c r="F16" s="297"/>
      <c r="G16" s="282"/>
      <c r="H16" s="284"/>
      <c r="I16" s="165">
        <f t="shared" si="0"/>
        <v>12584</v>
      </c>
      <c r="J16" s="165"/>
      <c r="K16" s="165"/>
      <c r="L16" s="165"/>
      <c r="M16" s="165"/>
      <c r="N16" s="165"/>
      <c r="O16" s="165"/>
      <c r="P16" s="165"/>
    </row>
    <row r="17" spans="1:16" s="169" customFormat="1" ht="26.25" thickBot="1">
      <c r="A17" s="195">
        <v>12312405000</v>
      </c>
      <c r="B17" s="171" t="s">
        <v>297</v>
      </c>
      <c r="C17" s="298"/>
      <c r="D17" s="284"/>
      <c r="E17" s="296">
        <v>22979</v>
      </c>
      <c r="F17" s="297"/>
      <c r="G17" s="282"/>
      <c r="H17" s="284"/>
      <c r="I17" s="165">
        <f t="shared" si="0"/>
        <v>22979</v>
      </c>
      <c r="J17" s="165"/>
      <c r="K17" s="165"/>
      <c r="L17" s="165"/>
      <c r="M17" s="165"/>
      <c r="N17" s="165"/>
      <c r="O17" s="165"/>
      <c r="P17" s="165"/>
    </row>
    <row r="18" spans="1:16" s="169" customFormat="1" ht="26.25" thickBot="1">
      <c r="A18" s="194">
        <v>12312406000</v>
      </c>
      <c r="B18" s="171" t="s">
        <v>266</v>
      </c>
      <c r="C18" s="298"/>
      <c r="D18" s="284"/>
      <c r="E18" s="296">
        <v>11762</v>
      </c>
      <c r="F18" s="297"/>
      <c r="G18" s="282"/>
      <c r="H18" s="284"/>
      <c r="I18" s="165">
        <f t="shared" si="0"/>
        <v>11762</v>
      </c>
      <c r="J18" s="165"/>
      <c r="K18" s="165"/>
      <c r="L18" s="165"/>
      <c r="M18" s="165"/>
      <c r="N18" s="165"/>
      <c r="O18" s="165"/>
      <c r="P18" s="165"/>
    </row>
    <row r="19" spans="1:16" s="169" customFormat="1" ht="26.25" thickBot="1">
      <c r="A19" s="194">
        <v>12312407000</v>
      </c>
      <c r="B19" s="171" t="s">
        <v>265</v>
      </c>
      <c r="C19" s="298"/>
      <c r="D19" s="284"/>
      <c r="E19" s="296">
        <v>10940</v>
      </c>
      <c r="F19" s="297"/>
      <c r="G19" s="282"/>
      <c r="H19" s="284"/>
      <c r="I19" s="165">
        <f t="shared" si="0"/>
        <v>10940</v>
      </c>
      <c r="J19" s="165"/>
      <c r="K19" s="165"/>
      <c r="L19" s="165"/>
      <c r="M19" s="165"/>
      <c r="N19" s="165"/>
      <c r="O19" s="165"/>
      <c r="P19" s="165"/>
    </row>
    <row r="20" spans="1:16" s="169" customFormat="1" ht="26.25" thickBot="1">
      <c r="A20" s="195">
        <v>12312503000</v>
      </c>
      <c r="B20" s="171" t="s">
        <v>264</v>
      </c>
      <c r="C20" s="298"/>
      <c r="D20" s="284"/>
      <c r="E20" s="296">
        <v>9051</v>
      </c>
      <c r="F20" s="297"/>
      <c r="G20" s="282"/>
      <c r="H20" s="284"/>
      <c r="I20" s="165">
        <f t="shared" si="0"/>
        <v>9051</v>
      </c>
      <c r="J20" s="165"/>
      <c r="K20" s="165"/>
      <c r="L20" s="165"/>
      <c r="M20" s="165"/>
      <c r="N20" s="165"/>
      <c r="O20" s="165"/>
      <c r="P20" s="165"/>
    </row>
    <row r="21" spans="1:16" ht="19.5" thickBot="1">
      <c r="A21" s="160" t="s">
        <v>14</v>
      </c>
      <c r="B21" s="109" t="s">
        <v>259</v>
      </c>
      <c r="C21" s="282">
        <f>C12+C13+C14+C15+C16+C17+C18+C19+C20</f>
        <v>8239612</v>
      </c>
      <c r="D21" s="284"/>
      <c r="E21" s="282">
        <f>F13+E14+E15+E16+E17+E18+E19+E20</f>
        <v>89971</v>
      </c>
      <c r="F21" s="284"/>
      <c r="G21" s="282">
        <f>G13</f>
        <v>3288277</v>
      </c>
      <c r="H21" s="284"/>
      <c r="I21" s="165">
        <f t="shared" si="0"/>
        <v>11617860</v>
      </c>
      <c r="J21" s="165">
        <v>0</v>
      </c>
      <c r="K21" s="165">
        <v>0</v>
      </c>
      <c r="L21" s="165">
        <v>0</v>
      </c>
      <c r="M21" s="165">
        <v>0</v>
      </c>
      <c r="N21" s="165">
        <v>0</v>
      </c>
      <c r="O21" s="165">
        <v>0</v>
      </c>
      <c r="P21" s="165">
        <v>0</v>
      </c>
    </row>
    <row r="25" spans="2:9" ht="18.75">
      <c r="B25" s="103" t="s">
        <v>94</v>
      </c>
      <c r="C25" s="103"/>
      <c r="E25" s="103"/>
      <c r="I25" s="103" t="s">
        <v>95</v>
      </c>
    </row>
  </sheetData>
  <sheetProtection/>
  <mergeCells count="52">
    <mergeCell ref="G20:H20"/>
    <mergeCell ref="G21:H21"/>
    <mergeCell ref="C12:D12"/>
    <mergeCell ref="E12:F12"/>
    <mergeCell ref="G12:H12"/>
    <mergeCell ref="C16:D16"/>
    <mergeCell ref="C17:D17"/>
    <mergeCell ref="C18:D18"/>
    <mergeCell ref="E18:F18"/>
    <mergeCell ref="E19:F19"/>
    <mergeCell ref="G11:H11"/>
    <mergeCell ref="G13:H13"/>
    <mergeCell ref="G14:H14"/>
    <mergeCell ref="G15:H15"/>
    <mergeCell ref="G16:H16"/>
    <mergeCell ref="G17:H17"/>
    <mergeCell ref="G18:H18"/>
    <mergeCell ref="G19:H19"/>
    <mergeCell ref="E11:F11"/>
    <mergeCell ref="E13:F13"/>
    <mergeCell ref="E14:F14"/>
    <mergeCell ref="E15:F15"/>
    <mergeCell ref="E16:F16"/>
    <mergeCell ref="E17:F17"/>
    <mergeCell ref="E20:F20"/>
    <mergeCell ref="E21:F21"/>
    <mergeCell ref="C10:D10"/>
    <mergeCell ref="C11:D11"/>
    <mergeCell ref="C13:D13"/>
    <mergeCell ref="C14:D14"/>
    <mergeCell ref="C15:D15"/>
    <mergeCell ref="C19:D19"/>
    <mergeCell ref="C20:D20"/>
    <mergeCell ref="C21:D21"/>
    <mergeCell ref="P7:P10"/>
    <mergeCell ref="E8:F8"/>
    <mergeCell ref="G8:H8"/>
    <mergeCell ref="L8:M8"/>
    <mergeCell ref="N8:O8"/>
    <mergeCell ref="C9:H9"/>
    <mergeCell ref="J9:O9"/>
    <mergeCell ref="G10:H10"/>
    <mergeCell ref="E10:F10"/>
    <mergeCell ref="A6:A10"/>
    <mergeCell ref="B6:B10"/>
    <mergeCell ref="C6:I6"/>
    <mergeCell ref="J6:P6"/>
    <mergeCell ref="C7:D8"/>
    <mergeCell ref="E7:H7"/>
    <mergeCell ref="I7:I10"/>
    <mergeCell ref="J7:K8"/>
    <mergeCell ref="L7:O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8">
      <selection activeCell="A16" sqref="A16:IV16"/>
    </sheetView>
  </sheetViews>
  <sheetFormatPr defaultColWidth="9.00390625" defaultRowHeight="12.75"/>
  <cols>
    <col min="1" max="1" width="12.50390625" style="0" customWidth="1"/>
    <col min="2" max="2" width="13.125" style="0" customWidth="1"/>
    <col min="3" max="3" width="11.375" style="0" customWidth="1"/>
    <col min="4" max="4" width="25.50390625" style="0" customWidth="1"/>
    <col min="5" max="5" width="35.375" style="0" customWidth="1"/>
    <col min="6" max="6" width="14.00390625" style="0" customWidth="1"/>
    <col min="7" max="7" width="12.00390625" style="0" customWidth="1"/>
    <col min="8" max="8" width="11.625" style="0" customWidth="1"/>
    <col min="9" max="9" width="12.625" style="0" customWidth="1"/>
  </cols>
  <sheetData>
    <row r="1" spans="7:8" ht="12.75">
      <c r="G1" t="s">
        <v>275</v>
      </c>
      <c r="H1" s="141"/>
    </row>
    <row r="2" spans="7:8" ht="12.75">
      <c r="G2" s="251" t="s">
        <v>205</v>
      </c>
      <c r="H2" s="251"/>
    </row>
    <row r="3" ht="12.75">
      <c r="G3" t="s">
        <v>296</v>
      </c>
    </row>
    <row r="4" spans="1:9" ht="21" customHeight="1" thickBot="1">
      <c r="A4" s="301" t="s">
        <v>291</v>
      </c>
      <c r="B4" s="301"/>
      <c r="C4" s="301"/>
      <c r="D4" s="301"/>
      <c r="E4" s="301"/>
      <c r="F4" s="301"/>
      <c r="G4" s="301"/>
      <c r="H4" s="301"/>
      <c r="I4" s="301"/>
    </row>
    <row r="5" spans="1:9" ht="169.5" customHeight="1" thickBot="1">
      <c r="A5" s="179" t="s">
        <v>208</v>
      </c>
      <c r="B5" s="172" t="s">
        <v>176</v>
      </c>
      <c r="C5" s="172" t="s">
        <v>177</v>
      </c>
      <c r="D5" s="172" t="s">
        <v>178</v>
      </c>
      <c r="E5" s="172" t="s">
        <v>270</v>
      </c>
      <c r="F5" s="172" t="s">
        <v>271</v>
      </c>
      <c r="G5" s="172" t="s">
        <v>272</v>
      </c>
      <c r="H5" s="172" t="s">
        <v>273</v>
      </c>
      <c r="I5" s="172" t="s">
        <v>274</v>
      </c>
    </row>
    <row r="6" spans="1:9" ht="13.5" thickBot="1">
      <c r="A6" s="166">
        <v>1</v>
      </c>
      <c r="B6" s="165">
        <v>2</v>
      </c>
      <c r="C6" s="165">
        <v>3</v>
      </c>
      <c r="D6" s="165">
        <v>4</v>
      </c>
      <c r="E6" s="165">
        <v>5</v>
      </c>
      <c r="F6" s="165">
        <v>6</v>
      </c>
      <c r="G6" s="165">
        <v>7</v>
      </c>
      <c r="H6" s="165">
        <v>8</v>
      </c>
      <c r="I6" s="165">
        <v>9</v>
      </c>
    </row>
    <row r="7" spans="1:9" ht="13.5" thickBot="1">
      <c r="A7" s="308" t="s">
        <v>276</v>
      </c>
      <c r="B7" s="309"/>
      <c r="C7" s="309"/>
      <c r="D7" s="309"/>
      <c r="E7" s="309"/>
      <c r="F7" s="309"/>
      <c r="G7" s="309"/>
      <c r="H7" s="309"/>
      <c r="I7" s="310"/>
    </row>
    <row r="8" spans="1:9" ht="51.75" thickBot="1">
      <c r="A8" s="186">
        <v>217310</v>
      </c>
      <c r="B8" s="186">
        <v>7310</v>
      </c>
      <c r="C8" s="187" t="s">
        <v>141</v>
      </c>
      <c r="D8" s="191" t="s">
        <v>204</v>
      </c>
      <c r="E8" s="189" t="s">
        <v>285</v>
      </c>
      <c r="F8" s="192">
        <v>2019</v>
      </c>
      <c r="G8" s="180">
        <v>200</v>
      </c>
      <c r="H8" s="180">
        <v>200</v>
      </c>
      <c r="I8" s="186">
        <v>100</v>
      </c>
    </row>
    <row r="9" spans="1:9" ht="26.25" hidden="1" thickBot="1">
      <c r="A9" s="302">
        <v>216030</v>
      </c>
      <c r="B9" s="302">
        <v>6030</v>
      </c>
      <c r="C9" s="303" t="s">
        <v>140</v>
      </c>
      <c r="D9" s="304" t="s">
        <v>107</v>
      </c>
      <c r="E9" s="182" t="s">
        <v>287</v>
      </c>
      <c r="F9" s="192">
        <v>2019</v>
      </c>
      <c r="G9" s="180">
        <v>93.5</v>
      </c>
      <c r="H9" s="180">
        <v>93.5</v>
      </c>
      <c r="I9" s="186">
        <v>100</v>
      </c>
    </row>
    <row r="10" spans="1:9" ht="26.25" hidden="1" thickBot="1">
      <c r="A10" s="302"/>
      <c r="B10" s="302"/>
      <c r="C10" s="303"/>
      <c r="D10" s="304"/>
      <c r="E10" s="182" t="s">
        <v>289</v>
      </c>
      <c r="F10" s="192">
        <v>2019</v>
      </c>
      <c r="G10" s="180">
        <v>1010</v>
      </c>
      <c r="H10" s="180">
        <v>1010</v>
      </c>
      <c r="I10" s="186">
        <v>100</v>
      </c>
    </row>
    <row r="11" spans="1:9" ht="26.25" thickBot="1">
      <c r="A11" s="302"/>
      <c r="B11" s="302"/>
      <c r="C11" s="303"/>
      <c r="D11" s="304"/>
      <c r="E11" s="182" t="s">
        <v>288</v>
      </c>
      <c r="F11" s="192">
        <v>2019</v>
      </c>
      <c r="G11" s="180">
        <v>400</v>
      </c>
      <c r="H11" s="180">
        <v>400</v>
      </c>
      <c r="I11" s="186">
        <v>100</v>
      </c>
    </row>
    <row r="12" spans="1:9" ht="64.5" customHeight="1" thickBot="1">
      <c r="A12" s="311">
        <v>217330</v>
      </c>
      <c r="B12" s="311">
        <v>7330</v>
      </c>
      <c r="C12" s="313" t="s">
        <v>141</v>
      </c>
      <c r="D12" s="315" t="s">
        <v>119</v>
      </c>
      <c r="E12" s="183" t="s">
        <v>284</v>
      </c>
      <c r="F12" s="192">
        <v>2019</v>
      </c>
      <c r="G12" s="184">
        <v>320</v>
      </c>
      <c r="H12" s="184">
        <v>320</v>
      </c>
      <c r="I12" s="186">
        <v>100</v>
      </c>
    </row>
    <row r="13" spans="1:9" ht="39" thickBot="1">
      <c r="A13" s="312"/>
      <c r="B13" s="312"/>
      <c r="C13" s="314"/>
      <c r="D13" s="316"/>
      <c r="E13" s="183" t="s">
        <v>283</v>
      </c>
      <c r="F13" s="192">
        <v>2019</v>
      </c>
      <c r="G13" s="184">
        <v>800</v>
      </c>
      <c r="H13" s="184">
        <v>800</v>
      </c>
      <c r="I13" s="186">
        <v>100</v>
      </c>
    </row>
    <row r="14" spans="1:9" ht="51.75" thickBot="1">
      <c r="A14" s="186">
        <v>216014</v>
      </c>
      <c r="B14" s="186">
        <v>6014</v>
      </c>
      <c r="C14" s="187" t="s">
        <v>140</v>
      </c>
      <c r="D14" s="191" t="s">
        <v>183</v>
      </c>
      <c r="E14" s="183" t="s">
        <v>282</v>
      </c>
      <c r="F14" s="192">
        <v>2019</v>
      </c>
      <c r="G14" s="180">
        <v>160</v>
      </c>
      <c r="H14" s="180">
        <v>160</v>
      </c>
      <c r="I14" s="186">
        <v>100</v>
      </c>
    </row>
    <row r="15" spans="1:9" ht="51.75" thickBot="1">
      <c r="A15" s="186">
        <v>216017</v>
      </c>
      <c r="B15" s="186">
        <v>6017</v>
      </c>
      <c r="C15" s="187" t="s">
        <v>140</v>
      </c>
      <c r="D15" s="191" t="s">
        <v>281</v>
      </c>
      <c r="E15" s="183" t="s">
        <v>280</v>
      </c>
      <c r="F15" s="192">
        <v>2019</v>
      </c>
      <c r="G15" s="180">
        <v>600</v>
      </c>
      <c r="H15" s="180">
        <v>600</v>
      </c>
      <c r="I15" s="186">
        <v>100</v>
      </c>
    </row>
    <row r="16" spans="1:9" ht="51.75" hidden="1" thickBot="1">
      <c r="A16" s="186">
        <v>216082</v>
      </c>
      <c r="B16" s="186">
        <v>6082</v>
      </c>
      <c r="C16" s="187" t="s">
        <v>202</v>
      </c>
      <c r="D16" s="188" t="s">
        <v>203</v>
      </c>
      <c r="E16" s="185" t="s">
        <v>279</v>
      </c>
      <c r="F16" s="192">
        <v>2019</v>
      </c>
      <c r="G16" s="180">
        <v>100</v>
      </c>
      <c r="H16" s="180">
        <v>100</v>
      </c>
      <c r="I16" s="186">
        <v>100</v>
      </c>
    </row>
    <row r="17" spans="1:9" ht="72" customHeight="1" hidden="1" thickBot="1">
      <c r="A17" s="186">
        <v>210150</v>
      </c>
      <c r="B17" s="186">
        <v>150</v>
      </c>
      <c r="C17" s="187" t="s">
        <v>136</v>
      </c>
      <c r="D17" s="188" t="s">
        <v>278</v>
      </c>
      <c r="E17" s="182" t="s">
        <v>277</v>
      </c>
      <c r="F17" s="192">
        <v>2019</v>
      </c>
      <c r="G17" s="180">
        <v>80</v>
      </c>
      <c r="H17" s="180">
        <v>80</v>
      </c>
      <c r="I17" s="186">
        <v>100</v>
      </c>
    </row>
    <row r="18" spans="1:9" ht="91.5" customHeight="1" thickBot="1">
      <c r="A18" s="186">
        <v>217463</v>
      </c>
      <c r="B18" s="186">
        <v>7463</v>
      </c>
      <c r="C18" s="187" t="s">
        <v>142</v>
      </c>
      <c r="D18" s="188" t="s">
        <v>129</v>
      </c>
      <c r="E18" s="182" t="s">
        <v>290</v>
      </c>
      <c r="F18" s="192">
        <v>2019</v>
      </c>
      <c r="G18" s="180">
        <v>3288.277</v>
      </c>
      <c r="H18" s="180">
        <v>3288.277</v>
      </c>
      <c r="I18" s="186">
        <v>100</v>
      </c>
    </row>
    <row r="19" spans="1:9" ht="281.25" thickBot="1">
      <c r="A19" s="186">
        <v>216011</v>
      </c>
      <c r="B19" s="186">
        <v>6011</v>
      </c>
      <c r="C19" s="187" t="s">
        <v>140</v>
      </c>
      <c r="D19" s="190" t="s">
        <v>134</v>
      </c>
      <c r="E19" s="189" t="s">
        <v>286</v>
      </c>
      <c r="F19" s="192">
        <v>2019</v>
      </c>
      <c r="G19" s="180">
        <v>1602.394</v>
      </c>
      <c r="H19" s="180">
        <v>1602.394</v>
      </c>
      <c r="I19" s="186">
        <v>100</v>
      </c>
    </row>
    <row r="20" spans="1:9" ht="13.5" thickBot="1">
      <c r="A20" s="305" t="s">
        <v>160</v>
      </c>
      <c r="B20" s="306"/>
      <c r="C20" s="306"/>
      <c r="D20" s="306"/>
      <c r="E20" s="307"/>
      <c r="F20" s="181"/>
      <c r="G20" s="193">
        <f>SUM(G8:G19)</f>
        <v>8654.171</v>
      </c>
      <c r="H20" s="193">
        <f>SUM(H8:H19)</f>
        <v>8654.171</v>
      </c>
      <c r="I20" s="181"/>
    </row>
    <row r="21" spans="2:6" ht="36" customHeight="1">
      <c r="B21" s="103" t="s">
        <v>94</v>
      </c>
      <c r="C21" s="103"/>
      <c r="E21" s="103"/>
      <c r="F21" s="103" t="s">
        <v>95</v>
      </c>
    </row>
  </sheetData>
  <sheetProtection/>
  <mergeCells count="12">
    <mergeCell ref="A20:E20"/>
    <mergeCell ref="A7:I7"/>
    <mergeCell ref="A12:A13"/>
    <mergeCell ref="B12:B13"/>
    <mergeCell ref="C12:C13"/>
    <mergeCell ref="D12:D13"/>
    <mergeCell ref="A4:I4"/>
    <mergeCell ref="G2:H2"/>
    <mergeCell ref="A9:A11"/>
    <mergeCell ref="B9:B11"/>
    <mergeCell ref="C9:C11"/>
    <mergeCell ref="D9:D11"/>
  </mergeCells>
  <printOptions/>
  <pageMargins left="0.3937007874015748" right="0.31496062992125984" top="0.35433070866141736" bottom="0.35433070866141736" header="0.31496062992125984" footer="0.31496062992125984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comp</cp:lastModifiedBy>
  <cp:lastPrinted>2019-01-31T11:05:01Z</cp:lastPrinted>
  <dcterms:created xsi:type="dcterms:W3CDTF">2003-11-05T06:03:34Z</dcterms:created>
  <dcterms:modified xsi:type="dcterms:W3CDTF">2019-03-13T11:35:52Z</dcterms:modified>
  <cp:category/>
  <cp:version/>
  <cp:contentType/>
  <cp:contentStatus/>
</cp:coreProperties>
</file>