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005" activeTab="0"/>
  </bookViews>
  <sheets>
    <sheet name="додаток 1" sheetId="1" r:id="rId1"/>
  </sheets>
  <definedNames>
    <definedName name="_xlnm.Print_Area" localSheetId="0">'додаток 1'!$A$1:$P$32</definedName>
  </definedNames>
  <calcPr fullCalcOnLoad="1"/>
</workbook>
</file>

<file path=xl/sharedStrings.xml><?xml version="1.0" encoding="utf-8"?>
<sst xmlns="http://schemas.openxmlformats.org/spreadsheetml/2006/main" count="41" uniqueCount="40">
  <si>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</si>
  <si>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</si>
  <si>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</si>
  <si>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</si>
  <si>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</si>
  <si>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</si>
  <si>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</si>
  <si>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</si>
  <si>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</si>
  <si>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</si>
  <si>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</si>
  <si>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</si>
  <si>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</si>
  <si>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</si>
  <si>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</si>
  <si>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</si>
  <si>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</si>
  <si>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 xml:space="preserve">  </t>
  </si>
  <si>
    <t>Додаток 1</t>
  </si>
  <si>
    <t>Всього видатків</t>
  </si>
  <si>
    <t>Доходи - загальний фонд</t>
  </si>
  <si>
    <t>Всього доходів</t>
  </si>
  <si>
    <t>Видатки - загальний  фонд</t>
  </si>
  <si>
    <t>Благоустрій міст, сіл, селищ</t>
  </si>
  <si>
    <t xml:space="preserve">                                  Зміни  до розподілу доходів та видатків міського бюджету на 2016 рік</t>
  </si>
  <si>
    <t xml:space="preserve">                                                                                                                                                                Ю.І. Онищенко</t>
  </si>
  <si>
    <t xml:space="preserve">                                                                                                                 Міський голова                                                                                                                                    </t>
  </si>
  <si>
    <t>Орендна плата з юридичних осіб  </t>
  </si>
  <si>
    <t>Житлово-експлуатаційне господарство</t>
  </si>
  <si>
    <t>Оплата послуг (крім комунальних)</t>
  </si>
  <si>
    <t>Інші видатки ПМПЗОВ "Салют"</t>
  </si>
  <si>
    <t>Оплата електороенергії</t>
  </si>
  <si>
    <t>Оплата інших енергоносіїв</t>
  </si>
  <si>
    <t>Органи місцевого самоврядування</t>
  </si>
  <si>
    <t>Оплата природного газу</t>
  </si>
  <si>
    <t>Оплата інших видатків</t>
  </si>
  <si>
    <t>до рішення сесії міської ради</t>
  </si>
  <si>
    <t>Інші видатки на соціальний захист населення</t>
  </si>
  <si>
    <t>Інші виплати населенню</t>
  </si>
  <si>
    <t>27  жовтня 2016 року  № 80/5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</si>
</sst>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8" fillId="0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vertical="justify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justify"/>
    </xf>
    <xf numFmtId="2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right"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top" wrapText="1"/>
    </xf>
    <xf numFmtId="2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3" fontId="10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vertical="center"/>
    </xf>
    <xf numFmtId="173" fontId="11" fillId="0" borderId="13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wrapText="1"/>
    </xf>
    <xf numFmtId="2" fontId="9" fillId="0" borderId="16" xfId="0" applyNumberFormat="1" applyFont="1" applyBorder="1" applyAlignment="1">
      <alignment/>
    </xf>
    <xf numFmtId="2" fontId="9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justify"/>
    </xf>
    <xf numFmtId="2" fontId="8" fillId="0" borderId="13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3" xfId="0" applyNumberFormat="1" applyFont="1" applyBorder="1" applyAlignment="1">
      <alignment/>
    </xf>
    <xf numFmtId="173" fontId="9" fillId="0" borderId="12" xfId="0" applyNumberFormat="1" applyFont="1" applyBorder="1" applyAlignment="1">
      <alignment vertical="justify"/>
    </xf>
    <xf numFmtId="173" fontId="9" fillId="0" borderId="10" xfId="0" applyNumberFormat="1" applyFont="1" applyBorder="1" applyAlignment="1">
      <alignment vertical="justify"/>
    </xf>
    <xf numFmtId="2" fontId="8" fillId="0" borderId="10" xfId="0" applyNumberFormat="1" applyFont="1" applyBorder="1" applyAlignment="1">
      <alignment horizontal="right" vertical="justify"/>
    </xf>
    <xf numFmtId="173" fontId="9" fillId="0" borderId="13" xfId="0" applyNumberFormat="1" applyFont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2" fontId="9" fillId="0" borderId="13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justify" wrapText="1"/>
    </xf>
    <xf numFmtId="2" fontId="9" fillId="0" borderId="13" xfId="0" applyNumberFormat="1" applyFont="1" applyBorder="1" applyAlignment="1">
      <alignment vertical="justify"/>
    </xf>
    <xf numFmtId="2" fontId="9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/>
    </xf>
    <xf numFmtId="0" fontId="8" fillId="0" borderId="16" xfId="0" applyFont="1" applyBorder="1" applyAlignment="1">
      <alignment vertical="center"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wrapText="1"/>
    </xf>
    <xf numFmtId="173" fontId="9" fillId="0" borderId="11" xfId="0" applyNumberFormat="1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0"/>
  <sheetViews>
    <sheetView tabSelected="1" zoomScale="80" zoomScaleNormal="80" zoomScaleSheetLayoutView="50" zoomScalePageLayoutView="60" workbookViewId="0" topLeftCell="A1">
      <selection activeCell="M18" sqref="M18:M19"/>
    </sheetView>
  </sheetViews>
  <sheetFormatPr defaultColWidth="9.00390625" defaultRowHeight="12.75"/>
  <cols>
    <col min="1" max="1" width="12.75390625" style="0" customWidth="1"/>
    <col min="2" max="2" width="9.875" style="0" customWidth="1"/>
    <col min="3" max="3" width="57.75390625" style="0" customWidth="1"/>
    <col min="4" max="4" width="18.75390625" style="0" customWidth="1"/>
    <col min="5" max="5" width="7.00390625" style="0" customWidth="1"/>
    <col min="6" max="6" width="11.625" style="0" customWidth="1"/>
    <col min="7" max="7" width="11.375" style="0" customWidth="1"/>
    <col min="8" max="8" width="10.87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1.125" style="0" customWidth="1"/>
    <col min="14" max="14" width="14.00390625" style="0" customWidth="1"/>
    <col min="15" max="15" width="10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36</v>
      </c>
    </row>
    <row r="3" ht="19.5" customHeight="1">
      <c r="N3" t="s">
        <v>39</v>
      </c>
    </row>
    <row r="4" spans="3:8" ht="20.25" customHeight="1">
      <c r="C4" s="1" t="s">
        <v>24</v>
      </c>
      <c r="D4" s="1"/>
      <c r="E4" s="1"/>
      <c r="F4" s="1"/>
      <c r="G4" s="1"/>
      <c r="H4" s="1"/>
    </row>
    <row r="5" spans="1:198" ht="15" customHeight="1">
      <c r="A5" s="18" t="s">
        <v>16</v>
      </c>
      <c r="B5" s="18" t="s">
        <v>0</v>
      </c>
      <c r="C5" s="19" t="s">
        <v>1</v>
      </c>
      <c r="D5" s="20"/>
      <c r="E5" s="81" t="s">
        <v>2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</row>
    <row r="6" spans="1:256" ht="21" customHeight="1">
      <c r="A6" s="21"/>
      <c r="B6" s="21"/>
      <c r="C6" s="22"/>
      <c r="D6" s="23" t="s">
        <v>15</v>
      </c>
      <c r="E6" s="24" t="s">
        <v>3</v>
      </c>
      <c r="F6" s="25" t="s">
        <v>4</v>
      </c>
      <c r="G6" s="25" t="s">
        <v>14</v>
      </c>
      <c r="H6" s="25" t="s">
        <v>5</v>
      </c>
      <c r="I6" s="25" t="s">
        <v>6</v>
      </c>
      <c r="J6" s="25" t="s">
        <v>7</v>
      </c>
      <c r="K6" s="25" t="s">
        <v>12</v>
      </c>
      <c r="L6" s="25" t="s">
        <v>8</v>
      </c>
      <c r="M6" s="25" t="s">
        <v>9</v>
      </c>
      <c r="N6" s="25" t="s">
        <v>10</v>
      </c>
      <c r="O6" s="25" t="s">
        <v>11</v>
      </c>
      <c r="P6" s="25" t="s">
        <v>13</v>
      </c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1" customHeight="1">
      <c r="A7" s="40"/>
      <c r="B7" s="40"/>
      <c r="C7" s="45" t="s">
        <v>20</v>
      </c>
      <c r="D7" s="42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1" customHeight="1">
      <c r="A8" s="75">
        <v>18010600</v>
      </c>
      <c r="B8" s="46"/>
      <c r="C8" s="47" t="s">
        <v>27</v>
      </c>
      <c r="D8" s="48">
        <f>N8</f>
        <v>295000</v>
      </c>
      <c r="E8" s="43"/>
      <c r="F8" s="44"/>
      <c r="G8" s="44"/>
      <c r="H8" s="44"/>
      <c r="I8" s="44"/>
      <c r="J8" s="44"/>
      <c r="K8" s="44"/>
      <c r="L8" s="44"/>
      <c r="M8" s="44"/>
      <c r="N8" s="49">
        <v>295000</v>
      </c>
      <c r="O8" s="44"/>
      <c r="P8" s="44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1" customHeight="1" hidden="1">
      <c r="A9" s="75"/>
      <c r="B9" s="46"/>
      <c r="C9" s="47"/>
      <c r="D9" s="48"/>
      <c r="E9" s="43"/>
      <c r="F9" s="44"/>
      <c r="G9" s="44"/>
      <c r="H9" s="44"/>
      <c r="I9" s="44"/>
      <c r="J9" s="44"/>
      <c r="K9" s="44"/>
      <c r="L9" s="44"/>
      <c r="M9" s="44"/>
      <c r="N9" s="49"/>
      <c r="O9" s="44"/>
      <c r="P9" s="44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1" customFormat="1" ht="16.5" customHeight="1">
      <c r="A10" s="69"/>
      <c r="B10" s="40"/>
      <c r="C10" s="50" t="s">
        <v>21</v>
      </c>
      <c r="D10" s="51">
        <f>SUM(D8:D9)</f>
        <v>295000</v>
      </c>
      <c r="E10" s="43">
        <v>0</v>
      </c>
      <c r="F10" s="44">
        <v>0</v>
      </c>
      <c r="G10" s="44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3">
        <f>SUM(N8:N9)</f>
        <v>295000</v>
      </c>
      <c r="O10" s="52">
        <v>0</v>
      </c>
      <c r="P10" s="52">
        <v>0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1" customFormat="1" ht="16.5" customHeight="1">
      <c r="A11" s="76"/>
      <c r="B11" s="54"/>
      <c r="C11" s="45" t="s">
        <v>22</v>
      </c>
      <c r="D11" s="51"/>
      <c r="E11" s="55"/>
      <c r="F11" s="41"/>
      <c r="G11" s="41"/>
      <c r="H11" s="56"/>
      <c r="I11" s="56"/>
      <c r="J11" s="56"/>
      <c r="K11" s="56"/>
      <c r="L11" s="56"/>
      <c r="M11" s="56"/>
      <c r="N11" s="53"/>
      <c r="O11" s="57"/>
      <c r="P11" s="57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1" customFormat="1" ht="16.5" customHeight="1">
      <c r="A12" s="76">
        <v>90412</v>
      </c>
      <c r="B12" s="54"/>
      <c r="C12" s="45" t="s">
        <v>37</v>
      </c>
      <c r="D12" s="51">
        <f aca="true" t="shared" si="0" ref="D12:D18">N12</f>
        <v>100000</v>
      </c>
      <c r="E12" s="55"/>
      <c r="F12" s="41"/>
      <c r="G12" s="41"/>
      <c r="H12" s="56"/>
      <c r="I12" s="56"/>
      <c r="J12" s="56"/>
      <c r="K12" s="56"/>
      <c r="L12" s="56"/>
      <c r="M12" s="56"/>
      <c r="N12" s="77">
        <v>100000</v>
      </c>
      <c r="O12" s="57"/>
      <c r="P12" s="57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1" customFormat="1" ht="16.5" customHeight="1">
      <c r="A13" s="76"/>
      <c r="B13" s="54">
        <v>2730</v>
      </c>
      <c r="C13" s="41" t="s">
        <v>38</v>
      </c>
      <c r="D13" s="51">
        <f t="shared" si="0"/>
        <v>100000</v>
      </c>
      <c r="E13" s="55"/>
      <c r="F13" s="41"/>
      <c r="G13" s="41"/>
      <c r="H13" s="56"/>
      <c r="I13" s="56"/>
      <c r="J13" s="56"/>
      <c r="K13" s="56"/>
      <c r="L13" s="56"/>
      <c r="M13" s="56"/>
      <c r="N13" s="64">
        <v>100000</v>
      </c>
      <c r="O13" s="57"/>
      <c r="P13" s="57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1" customFormat="1" ht="16.5" customHeight="1">
      <c r="A14" s="76">
        <v>100101</v>
      </c>
      <c r="B14" s="76"/>
      <c r="C14" s="45" t="s">
        <v>28</v>
      </c>
      <c r="D14" s="63">
        <f t="shared" si="0"/>
        <v>145000</v>
      </c>
      <c r="E14" s="58"/>
      <c r="F14" s="59"/>
      <c r="G14" s="59"/>
      <c r="H14" s="59"/>
      <c r="I14" s="59"/>
      <c r="J14" s="59"/>
      <c r="K14" s="59"/>
      <c r="L14" s="59"/>
      <c r="M14" s="59"/>
      <c r="N14" s="60">
        <v>145000</v>
      </c>
      <c r="O14" s="61"/>
      <c r="P14" s="61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1" customFormat="1" ht="20.25" customHeight="1">
      <c r="A15" s="76"/>
      <c r="B15" s="54">
        <v>2240</v>
      </c>
      <c r="C15" s="62" t="s">
        <v>29</v>
      </c>
      <c r="D15" s="63">
        <f t="shared" si="0"/>
        <v>145000</v>
      </c>
      <c r="E15" s="55"/>
      <c r="F15" s="41"/>
      <c r="G15" s="41"/>
      <c r="H15" s="56"/>
      <c r="I15" s="56"/>
      <c r="J15" s="56"/>
      <c r="K15" s="56"/>
      <c r="L15" s="56"/>
      <c r="M15" s="56"/>
      <c r="N15" s="64">
        <v>145000</v>
      </c>
      <c r="O15" s="57"/>
      <c r="P15" s="57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1" customFormat="1" ht="16.5" customHeight="1">
      <c r="A16" s="69">
        <v>130112</v>
      </c>
      <c r="B16" s="40"/>
      <c r="C16" s="65" t="s">
        <v>30</v>
      </c>
      <c r="D16" s="51">
        <f t="shared" si="0"/>
        <v>50000</v>
      </c>
      <c r="E16" s="55"/>
      <c r="F16" s="41"/>
      <c r="G16" s="41"/>
      <c r="H16" s="56"/>
      <c r="I16" s="56"/>
      <c r="J16" s="56"/>
      <c r="K16" s="56"/>
      <c r="L16" s="56"/>
      <c r="M16" s="56"/>
      <c r="N16" s="77">
        <f>N17+N18+N19</f>
        <v>50000</v>
      </c>
      <c r="O16" s="57"/>
      <c r="P16" s="57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1" customFormat="1" ht="16.5" customHeight="1">
      <c r="A17" s="76"/>
      <c r="B17" s="54">
        <v>2240</v>
      </c>
      <c r="C17" s="62" t="s">
        <v>29</v>
      </c>
      <c r="D17" s="51">
        <f t="shared" si="0"/>
        <v>50000</v>
      </c>
      <c r="E17" s="55"/>
      <c r="F17" s="41"/>
      <c r="G17" s="41"/>
      <c r="H17" s="56"/>
      <c r="I17" s="56"/>
      <c r="J17" s="56"/>
      <c r="K17" s="56"/>
      <c r="L17" s="56"/>
      <c r="M17" s="56"/>
      <c r="N17" s="77">
        <v>50000</v>
      </c>
      <c r="O17" s="57"/>
      <c r="P17" s="5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1" customFormat="1" ht="16.5" customHeight="1">
      <c r="A18" s="76"/>
      <c r="B18" s="54">
        <v>2275</v>
      </c>
      <c r="C18" s="68" t="s">
        <v>32</v>
      </c>
      <c r="D18" s="66">
        <f t="shared" si="0"/>
        <v>0</v>
      </c>
      <c r="E18" s="58"/>
      <c r="F18" s="59"/>
      <c r="G18" s="59"/>
      <c r="H18" s="59"/>
      <c r="I18" s="59"/>
      <c r="J18" s="59"/>
      <c r="K18" s="59"/>
      <c r="L18" s="59"/>
      <c r="M18" s="67">
        <v>-410</v>
      </c>
      <c r="N18" s="67"/>
      <c r="O18" s="61"/>
      <c r="P18" s="61"/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4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1" customFormat="1" ht="16.5" customHeight="1">
      <c r="A19" s="69"/>
      <c r="B19" s="40">
        <v>2800</v>
      </c>
      <c r="C19" s="68" t="s">
        <v>35</v>
      </c>
      <c r="D19" s="63">
        <f>N19+K19</f>
        <v>0</v>
      </c>
      <c r="E19" s="43"/>
      <c r="F19" s="44"/>
      <c r="G19" s="44"/>
      <c r="H19" s="57"/>
      <c r="I19" s="57"/>
      <c r="J19" s="57"/>
      <c r="K19" s="57"/>
      <c r="L19" s="57"/>
      <c r="M19" s="49">
        <v>410</v>
      </c>
      <c r="N19" s="49"/>
      <c r="O19" s="57"/>
      <c r="P19" s="57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1" customFormat="1" ht="21" customHeight="1">
      <c r="A20" s="69">
        <v>100203</v>
      </c>
      <c r="B20" s="40"/>
      <c r="C20" s="45" t="s">
        <v>23</v>
      </c>
      <c r="D20" s="78">
        <f>D21</f>
        <v>100000</v>
      </c>
      <c r="E20" s="43"/>
      <c r="F20" s="43"/>
      <c r="G20" s="43"/>
      <c r="H20" s="43"/>
      <c r="I20" s="43"/>
      <c r="J20" s="43"/>
      <c r="K20" s="43"/>
      <c r="L20" s="43"/>
      <c r="M20" s="70"/>
      <c r="N20" s="51">
        <v>100000</v>
      </c>
      <c r="O20" s="44"/>
      <c r="P20" s="44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1" customFormat="1" ht="21" customHeight="1">
      <c r="A21" s="69"/>
      <c r="B21" s="40">
        <v>2273</v>
      </c>
      <c r="C21" s="17" t="s">
        <v>31</v>
      </c>
      <c r="D21" s="48">
        <f>N21</f>
        <v>100000</v>
      </c>
      <c r="E21" s="43"/>
      <c r="F21" s="43"/>
      <c r="G21" s="43"/>
      <c r="H21" s="43"/>
      <c r="I21" s="43"/>
      <c r="J21" s="43"/>
      <c r="K21" s="43"/>
      <c r="L21" s="43"/>
      <c r="M21" s="70"/>
      <c r="N21" s="63">
        <v>100000</v>
      </c>
      <c r="O21" s="43"/>
      <c r="P21" s="43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1" customFormat="1" ht="21" customHeight="1">
      <c r="A22" s="72">
        <v>10116</v>
      </c>
      <c r="B22" s="42"/>
      <c r="C22" s="65" t="s">
        <v>33</v>
      </c>
      <c r="D22" s="51">
        <f>D23+D24</f>
        <v>-100000</v>
      </c>
      <c r="E22" s="43"/>
      <c r="F22" s="79">
        <v>-50000</v>
      </c>
      <c r="G22" s="79">
        <v>-50000</v>
      </c>
      <c r="H22" s="43"/>
      <c r="I22" s="43"/>
      <c r="J22" s="43"/>
      <c r="K22" s="43"/>
      <c r="L22" s="43"/>
      <c r="M22" s="43"/>
      <c r="N22" s="63"/>
      <c r="O22" s="43"/>
      <c r="P22" s="43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1" customFormat="1" ht="22.5" customHeight="1">
      <c r="A23" s="40"/>
      <c r="B23" s="40">
        <v>2274</v>
      </c>
      <c r="C23" s="17" t="s">
        <v>34</v>
      </c>
      <c r="D23" s="48">
        <f>F23+G23</f>
        <v>-100000</v>
      </c>
      <c r="E23" s="43"/>
      <c r="F23" s="70">
        <v>-50000</v>
      </c>
      <c r="G23" s="70">
        <v>-50000</v>
      </c>
      <c r="H23" s="43"/>
      <c r="I23" s="43"/>
      <c r="J23" s="43"/>
      <c r="K23" s="43"/>
      <c r="L23" s="43"/>
      <c r="M23" s="43"/>
      <c r="N23" s="71"/>
      <c r="O23" s="43"/>
      <c r="P23" s="43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1" customFormat="1" ht="29.25" customHeight="1" hidden="1">
      <c r="A24" s="40"/>
      <c r="B24" s="40"/>
      <c r="C24" s="17"/>
      <c r="D24" s="48">
        <f>N24</f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71"/>
      <c r="O24" s="43"/>
      <c r="P24" s="43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1" customFormat="1" ht="33" customHeight="1" hidden="1">
      <c r="A25" s="40"/>
      <c r="B25" s="40"/>
      <c r="C25" s="73"/>
      <c r="D25" s="63">
        <f>D26</f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71"/>
      <c r="O25" s="43"/>
      <c r="P25" s="43"/>
      <c r="Q25" s="10" t="e">
        <f>Q26+#REF!+#REF!+#REF!</f>
        <v>#REF!</v>
      </c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1" customFormat="1" ht="21" customHeight="1" hidden="1">
      <c r="A26" s="40"/>
      <c r="B26" s="40"/>
      <c r="C26" s="41"/>
      <c r="D26" s="63">
        <f>SUM(E26:P26)</f>
        <v>0</v>
      </c>
      <c r="E26" s="74"/>
      <c r="F26" s="74"/>
      <c r="G26" s="74"/>
      <c r="H26" s="74"/>
      <c r="I26" s="74"/>
      <c r="J26" s="74"/>
      <c r="K26" s="74"/>
      <c r="L26" s="74"/>
      <c r="M26" s="74"/>
      <c r="N26" s="71"/>
      <c r="O26" s="74"/>
      <c r="P26" s="74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16" s="11" customFormat="1" ht="27.75" customHeight="1" hidden="1">
      <c r="A27" s="40"/>
      <c r="B27" s="40"/>
      <c r="C27" s="15"/>
      <c r="D27" s="63">
        <f>D28+D29</f>
        <v>0</v>
      </c>
      <c r="E27" s="44"/>
      <c r="F27" s="44"/>
      <c r="G27" s="44"/>
      <c r="H27" s="44"/>
      <c r="I27" s="44"/>
      <c r="J27" s="44"/>
      <c r="K27" s="44"/>
      <c r="L27" s="44"/>
      <c r="M27" s="57"/>
      <c r="N27" s="49"/>
      <c r="O27" s="44"/>
      <c r="P27" s="44"/>
    </row>
    <row r="28" spans="1:16" s="16" customFormat="1" ht="27.75" customHeight="1" hidden="1">
      <c r="A28" s="31"/>
      <c r="B28" s="31"/>
      <c r="C28" s="32"/>
      <c r="D28" s="33">
        <f>N28</f>
        <v>0</v>
      </c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4"/>
      <c r="P28" s="34"/>
    </row>
    <row r="29" spans="1:16" s="16" customFormat="1" ht="27.75" customHeight="1" hidden="1">
      <c r="A29" s="31"/>
      <c r="B29" s="31"/>
      <c r="C29" s="37"/>
      <c r="D29" s="33">
        <f>N29</f>
        <v>0</v>
      </c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4"/>
      <c r="P29" s="34"/>
    </row>
    <row r="30" spans="1:16" s="11" customFormat="1" ht="27.75" customHeight="1" hidden="1">
      <c r="A30" s="38"/>
      <c r="B30" s="38"/>
      <c r="C30" s="26"/>
      <c r="D30" s="29"/>
      <c r="E30" s="25"/>
      <c r="F30" s="25"/>
      <c r="G30" s="25"/>
      <c r="H30" s="25"/>
      <c r="I30" s="25"/>
      <c r="J30" s="25"/>
      <c r="K30" s="25"/>
      <c r="L30" s="25"/>
      <c r="M30" s="25"/>
      <c r="N30" s="30"/>
      <c r="O30" s="25"/>
      <c r="P30" s="25"/>
    </row>
    <row r="31" spans="1:16" s="12" customFormat="1" ht="15">
      <c r="A31" s="38"/>
      <c r="B31" s="27"/>
      <c r="C31" s="28" t="s">
        <v>19</v>
      </c>
      <c r="D31" s="29">
        <f>D14+D20+D16+D22+D12</f>
        <v>295000</v>
      </c>
      <c r="E31" s="39">
        <f aca="true" t="shared" si="1" ref="E31:M31">E26+E30</f>
        <v>0</v>
      </c>
      <c r="F31" s="39">
        <f>F22</f>
        <v>-50000</v>
      </c>
      <c r="G31" s="39">
        <f>G22</f>
        <v>-50000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29">
        <f>M14+M16+M20+M12</f>
        <v>0</v>
      </c>
      <c r="N31" s="29">
        <f>N14+N16+N20+N12</f>
        <v>395000</v>
      </c>
      <c r="O31" s="39">
        <f>O26+O30</f>
        <v>0</v>
      </c>
      <c r="P31" s="39">
        <f>P26+P30</f>
        <v>0</v>
      </c>
    </row>
    <row r="32" spans="1:16" s="80" customFormat="1" ht="44.25" customHeight="1">
      <c r="A32" s="84" t="s">
        <v>26</v>
      </c>
      <c r="B32" s="84"/>
      <c r="C32" s="84"/>
      <c r="D32" s="86" t="s">
        <v>25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s="6" customFormat="1" ht="15" customHeight="1">
      <c r="A33" s="85"/>
      <c r="B33" s="85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1:16" s="6" customFormat="1" ht="15" customHeight="1">
      <c r="A34" s="85"/>
      <c r="B34" s="85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s="6" customFormat="1" ht="15">
      <c r="A35" s="2"/>
      <c r="B35" s="2"/>
      <c r="C35" s="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6" customFormat="1" ht="15">
      <c r="A36" s="2"/>
      <c r="B36" s="2"/>
      <c r="C36" s="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6" customFormat="1" ht="15">
      <c r="A37" s="2"/>
      <c r="B37" s="2"/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s="6" customFormat="1" ht="15">
      <c r="A38" s="2"/>
      <c r="B38" s="2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s="6" customFormat="1" ht="15" customHeight="1">
      <c r="A39" s="2"/>
      <c r="B39" s="2"/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s="6" customFormat="1" ht="15" customHeigh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6" customFormat="1" ht="15" customHeight="1">
      <c r="A41" s="3"/>
      <c r="B41" s="2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6" customFormat="1" ht="15" customHeight="1">
      <c r="A42" s="3"/>
      <c r="B42" s="2"/>
      <c r="C42" s="2"/>
      <c r="D42" s="7"/>
      <c r="E42" s="5"/>
      <c r="F42" s="5"/>
      <c r="G42" s="5"/>
      <c r="H42" s="5"/>
      <c r="I42" s="5"/>
      <c r="J42" s="8"/>
      <c r="K42" s="5"/>
      <c r="L42" s="5"/>
      <c r="M42" s="5"/>
      <c r="N42" s="5"/>
      <c r="O42" s="5"/>
      <c r="P42" s="5"/>
    </row>
    <row r="43" spans="1:16" s="6" customFormat="1" ht="15" customHeight="1">
      <c r="A43" s="2"/>
      <c r="B43" s="2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s="6" customFormat="1" ht="15" customHeight="1">
      <c r="A44" s="2"/>
      <c r="B44" s="2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6" customFormat="1" ht="15" customHeight="1">
      <c r="A45" s="2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6" customFormat="1" ht="15" customHeight="1">
      <c r="A46" s="2"/>
      <c r="B46" s="2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6" customFormat="1" ht="15" customHeight="1">
      <c r="A47" s="2"/>
      <c r="B47" s="2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6" customFormat="1" ht="15">
      <c r="A48" s="2"/>
      <c r="B48" s="2"/>
      <c r="C48" s="3"/>
      <c r="H48" s="4"/>
      <c r="I48" s="4"/>
      <c r="J48" s="4"/>
      <c r="K48" s="4"/>
      <c r="L48" s="4"/>
      <c r="M48" s="4"/>
      <c r="N48" s="4"/>
      <c r="O48" s="4"/>
      <c r="P48" s="4"/>
    </row>
    <row r="49" ht="15">
      <c r="C49" s="3"/>
    </row>
    <row r="50" ht="12.75">
      <c r="C50" s="6"/>
    </row>
  </sheetData>
  <sheetProtection/>
  <mergeCells count="3">
    <mergeCell ref="E5:P5"/>
    <mergeCell ref="A32:C34"/>
    <mergeCell ref="D32:P34"/>
  </mergeCells>
  <printOptions/>
  <pageMargins left="0.56" right="0.1968503937007874" top="0.55" bottom="0.1968503937007874" header="1.08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2016-10-28T05:41:14Z</cp:lastPrinted>
  <dcterms:created xsi:type="dcterms:W3CDTF">2004-08-05T10:09:02Z</dcterms:created>
  <dcterms:modified xsi:type="dcterms:W3CDTF">2016-10-28T12:55:42Z</dcterms:modified>
  <cp:category/>
  <cp:version/>
  <cp:contentType/>
  <cp:contentStatus/>
</cp:coreProperties>
</file>